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worksheets/sheet4.xml" ContentType="application/vnd.openxmlformats-officedocument.spreadsheetml.worksheet+xml"/>
  <ns0:Override PartName="/docProps/core.xml" ContentType="application/vnd.openxmlformats-package.core-properties+xml"/>
  <ns0:Override PartName="/docProps/app.xml" ContentType="application/vnd.openxmlformats-officedocument.extended-properties+xml"/>
</ns0:Types>
</file>

<file path=_rels/.rels><?xml version='1.0' encoding='utf-8'?>
<ns0:Relationships xmlns:ns0="http://schemas.openxmlformats.org/package/2006/relationships"><ns0:Relationship Type="http://schemas.openxmlformats.org/officeDocument/2006/relationships/officeDocument" Target="/xl/workbook.xml" Id="Re917317784004383" /><ns0:Relationship Id="rIdCoreProperties" Type="http://schemas.openxmlformats.org/package/2006/relationships/metadata/core-properties" Target="docProps/core.xml" /><ns0:Relationship Id="rIdExtendedProperties" Type="http://schemas.openxmlformats.org/officeDocument/2006/relationships/extended-properties" Target="docProps/app.xml" /></ns0:Relationships>
</file>

<file path=xl/workbook.xml><?xml version="1.0" encoding="utf-8"?>
<workbook xmlns="http://schemas.openxmlformats.org/spreadsheetml/2006/main" xmlns:r="http://schemas.openxmlformats.org/officeDocument/2006/relationships">
  <sheets>
    <sheet name="Mode d'emploi" sheetId="1" r:id="R575f6a6cb5b644a8"/>
    <sheet name="Recette" sheetId="2" r:id="R90b11516452d46e4"/>
    <sheet name="Synthèse" sheetId="3" r:id="R3a29b11922bd4dd4"/>
    <sheet name="Listes" sheetId="4" r:id="R766844277d0342e9"/>
  </sheets>
  <definedNames>
    <definedName name="PriorityList">'Listes'!$A$5:$A$7</definedName>
    <definedName name="StatusList">'Listes'!$B$5:$B$9</definedName>
    <definedName name="SeverityList">'Listes'!$C$5:$C$8</definedName>
    <definedName name="OwnerList">'Listes'!$D$5:$D$8</definedName>
  </definedNames>
  <calcPr calcMode="auto" fullCalcOnLoad="1" forceFullCalc="1" calcId="0"/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9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E4F7A"/>
      <x:name val="Carlito"/>
    </x:font>
    <x:font>
      <x:sz val="11"/>
      <x:color rgb="FF1F2937"/>
      <x:name val="Carlito"/>
    </x:font>
    <x:font>
      <x:b/>
      <x:sz val="9"/>
      <x:color rgb="FFFFFFFF"/>
      <x:name val="Carlito"/>
    </x:font>
    <x:font>
      <x:sz val="9"/>
      <x:color rgb="FF1F2937"/>
      <x:name val="Carlito"/>
    </x:font>
    <x:font>
      <x:b/>
      <x:sz val="9"/>
      <x:color rgb="FF7C4A03"/>
      <x:name val="Carlito"/>
    </x:font>
    <x:font>
      <x:b/>
      <x:sz val="9"/>
      <x:color rgb="FF1E4F7A"/>
      <x:name val="Carlito"/>
    </x:font>
    <x:font>
      <x:b/>
      <x:sz val="9"/>
      <x:color rgb="FF92400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E4F7A"/>
      </x:patternFill>
    </x:fill>
    <x:fill>
      <x:patternFill patternType="solid">
        <x:fgColor rgb="FFE8EEF5"/>
      </x:patternFill>
    </x:fill>
    <x:fill>
      <x:patternFill patternType="solid">
        <x:fgColor rgb="FFFEF3C7"/>
      </x:patternFill>
    </x:fill>
    <x:fill>
      <x:patternFill patternType="solid">
        <x:fgColor rgb="FFFFF7E6"/>
      </x:patternFill>
    </x:fill>
    <x:fill>
      <x:patternFill patternType="solid">
        <x:fgColor rgb="FFF6F8FB"/>
      </x:patternFill>
    </x:fill>
  </x:fills>
  <x:borders count="5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D97706"/>
      </x:left>
      <x:top style="thin">
        <x:color rgb="FFD97706"/>
      </x:top>
      <x:bottom style="thin">
        <x:color rgb="FFD97706"/>
      </x:bottom>
    </x:border>
    <x:border>
      <x:top style="thin">
        <x:color rgb="FFD97706"/>
      </x:top>
      <x:bottom style="thin">
        <x:color rgb="FFD97706"/>
      </x:bottom>
    </x:border>
    <x:border>
      <x:right style="thin">
        <x:color rgb="FFD97706"/>
      </x:right>
      <x:top style="thin">
        <x:color rgb="FFD97706"/>
      </x:top>
      <x:bottom style="thin">
        <x:color rgb="FFD97706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left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3" xfId="0" applyNumberFormat="1" applyFont="1" applyFill="1" applyBorder="1"/>
    <x:xf numFmtId="0" fontId="6" fillId="4" borderId="4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6" fillId="4" borderId="3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wrapText="1"/>
    </x:xf>
    <x:xf numFmtId="0" fontId="6" fillId="4" borderId="2" xfId="0" applyNumberFormat="1" applyFont="1" applyFill="1" applyBorder="1" applyAlignment="1">
      <x:alignment vertical="center" wrapText="1"/>
    </x:xf>
    <x:xf numFmtId="0" fontId="6" fillId="4" borderId="3" xfId="0" applyNumberFormat="1" applyFont="1" applyFill="1" applyBorder="1" applyAlignment="1">
      <x:alignment vertical="center" wrapText="1"/>
    </x:xf>
    <x:xf numFmtId="0" fontId="6" fillId="4" borderId="4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200" fontId="5" fillId="5" borderId="1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201" fontId="5" fillId="0" borderId="1" xfId="0" applyNumberFormat="1" applyFont="1" applyFill="1" applyBorder="1" applyAlignment="1">
      <x:alignment vertical="top" wrapText="1"/>
    </x:xf>
    <x:xf numFmtId="0" fontId="5" fillId="4" borderId="1" xfId="0" applyNumberFormat="1" applyFont="1" applyFill="1" applyBorder="1" applyAlignment="1">
      <x:alignment vertical="top" wrapText="1"/>
    </x:xf>
    <x:xf numFmtId="0" fontId="8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8a8aab4f8488f" /><Relationship Type="http://schemas.openxmlformats.org/officeDocument/2006/relationships/theme" Target="/xl/theme/theme1.xml" Id="Reb92d70e5a1e4405" /><Relationship Type="http://schemas.openxmlformats.org/officeDocument/2006/relationships/sharedStrings" Target="/xl/sharedStrings.xml" Id="R9b31131131bd4408" /><Relationship Type="http://schemas.openxmlformats.org/officeDocument/2006/relationships/worksheet" Target="/xl/worksheets/sheet1.xml" Id="R575f6a6cb5b644a8" /><Relationship Type="http://schemas.openxmlformats.org/officeDocument/2006/relationships/worksheet" Target="/xl/worksheets/sheet2.xml" Id="R90b11516452d46e4" /><Relationship Type="http://schemas.openxmlformats.org/officeDocument/2006/relationships/worksheet" Target="/xl/worksheets/sheet3.xml" Id="R3a29b11922bd4dd4" /><Relationship Type="http://schemas.openxmlformats.org/officeDocument/2006/relationships/worksheet" Target="/xl/worksheets/sheet4.xml" Id="R766844277d0342e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<?xml version='1.0' encoding='utf-8'?>
<ns0:Relationships xmlns:ns0="http://schemas.openxmlformats.org/package/2006/relationships"><ns0:Relationship Id="rIdHyperlink1" Type="http://schemas.openxmlformats.org/officeDocument/2006/relationships/hyperlink" Target="https://www.francenum.gouv.fr/guides-et-conseils/developpement-commercial/site-web/batir-le-cahier-des-charges-du-site-internet" TargetMode="External" /><ns0:Relationship Id="rIdHyperlink2" Type="http://schemas.openxmlformats.org/officeDocument/2006/relationships/hyperlink" Target="https://www.cnil.fr/fr/cookies-et-autres-traceurs/regles/cookies/comment-mettre-mon-site-web-en-conformite" TargetMode="External" /><ns0:Relationship Id="rIdHyperlink3" Type="http://schemas.openxmlformats.org/officeDocument/2006/relationships/hyperlink" Target="https://accessibilite.numerique.gouv.fr/obligations/champ-application/" TargetMode="External" /></ns0:Relationships>
</file>

<file path=xl/worksheets/sheet1.xml><?xml version="1.0" encoding="utf-8"?>
<worksheet xmlns="http://schemas.openxmlformats.org/spreadsheetml/2006/main">
  <sheetViews>
    <sheetView showGridLines="0" workbookViewId="0">
      <pane topLeftCell="A3" state="frozen" ySplit="2" activePane="bottomLeft"/>
    </sheetView>
  </sheetViews>
  <sheetFormatPr defaultRowHeight="15"/>
  <cols>
    <col min="1" max="1" width="24" hidden="0" customWidth="1"/>
    <col min="2" max="2" width="23" hidden="0" customWidth="1"/>
    <col min="3" max="3" width="28" hidden="0" customWidth="1"/>
    <col min="4" max="4" width="30" hidden="0" customWidth="1"/>
    <col min="5" max="5" width="24" hidden="0" customWidth="1"/>
    <col min="6" max="6" width="23" hidden="0" customWidth="1"/>
  </cols>
  <sheetData>
    <row r="1" ht="48" customHeight="1">
      <c r="A1" s="4" t="str">
        <v>Grille de recette — site internet
Version 1.0 · 19 juillet 2026 · à adapter au périmètre contractuel</v>
      </c>
    </row>
    <row r="2" ht="48" customHeight="1"/>
    <row r="4" ht="32" customHeight="1">
      <c r="A4" s="8" t="str">
        <v>Objectif</v>
      </c>
      <c r="B4" s="12" t="str">
        <v>Tracer des contrôles observables avant acceptation d'une livraison.</v>
      </c>
      <c r="C4" s="12"/>
      <c r="D4" s="12"/>
      <c r="E4" s="12"/>
      <c r="F4" s="12"/>
    </row>
    <row r="5" ht="52" customHeight="1">
      <c r="A5" s="8" t="str">
        <v>Ordre conseillé</v>
      </c>
      <c r="B5" s="12" t="str">
        <v>1. Supprimer les lignes hors périmètre. 2. Ajouter vos critères dans les 12 lignes libres incluses. 3. Assigner. 4. Tester. 5. Référencer les preuves. 6. Retester.</v>
      </c>
      <c r="C5" s="12"/>
      <c r="D5" s="12"/>
      <c r="E5" s="12"/>
      <c r="F5" s="12"/>
    </row>
    <row r="6" ht="38" customHeight="1">
      <c r="A6" s="8" t="str">
        <v>Cellules jaunes</v>
      </c>
      <c r="B6" s="12" t="str">
        <v>Saisie utilisateur. Les cellules calculées ne doivent pas être remplacées par des valeurs.</v>
      </c>
      <c r="C6" s="12"/>
      <c r="D6" s="12"/>
      <c r="E6" s="12"/>
      <c r="F6" s="12"/>
    </row>
    <row r="7" ht="38" customHeight="1">
      <c r="A7" s="8" t="str">
        <v>Bloquant</v>
      </c>
      <c r="B7" s="12" t="str">
        <v>Empêche un parcours critique ou la mise en ligne sans solution de contournement acceptable.</v>
      </c>
      <c r="C7" s="12"/>
      <c r="D7" s="12"/>
      <c r="E7" s="12"/>
      <c r="F7" s="12"/>
    </row>
    <row r="8" ht="38" customHeight="1">
      <c r="A8" s="8" t="str">
        <v>Majeur</v>
      </c>
      <c r="B8" s="12" t="str">
        <v>Dégrade fortement une fonctionnalité importante ; la décision dépend du contrat et du risque.</v>
      </c>
      <c r="C8" s="12"/>
      <c r="D8" s="12"/>
      <c r="E8" s="12"/>
      <c r="F8" s="12"/>
    </row>
    <row r="9" ht="32" customHeight="1">
      <c r="A9" s="8" t="str">
        <v>Mineur</v>
      </c>
      <c r="B9" s="12" t="str">
        <v>Défaut non bloquant n'empêchant pas l'usage principal.</v>
      </c>
      <c r="C9" s="12"/>
      <c r="D9" s="12"/>
      <c r="E9" s="12"/>
      <c r="F9" s="12"/>
    </row>
    <row r="10" ht="44" customHeight="1">
      <c r="A10" s="8" t="str">
        <v>Décision</v>
      </c>
      <c r="B10" s="12" t="str">
        <v>La synthèse aide à décider ; elle ne remplace pas le procès-verbal, le contrat ni une validation juridique.</v>
      </c>
      <c r="C10" s="12"/>
      <c r="D10" s="12"/>
      <c r="E10" s="12"/>
      <c r="F10" s="12"/>
    </row>
    <row r="12" ht="21.600000381469727" hidden="0" customHeight="1">
      <c r="A12" s="17" t="str">
        <v>RÈGLES DE QUALITÉ</v>
      </c>
      <c r="B12" s="17" t="str">
        <v>PRÉCONDITION</v>
      </c>
      <c r="C12" s="17" t="str">
        <v>ACTION</v>
      </c>
      <c r="D12" s="17" t="str">
        <v>RÉSULTAT</v>
      </c>
      <c r="E12" s="17" t="str">
        <v>PREUVE</v>
      </c>
      <c r="F12" s="17" t="str">
        <v>DÉCISION</v>
      </c>
    </row>
    <row r="13" ht="32.400001525878906" hidden="0" customHeight="1">
      <c r="A13" s="21" t="str">
        <v>Un critère par ligne</v>
      </c>
      <c r="B13" s="21" t="str">
        <v>Contexte connu</v>
      </c>
      <c r="C13" s="21" t="str">
        <v>Verbe d'action précis</v>
      </c>
      <c r="D13" s="21" t="str">
        <v>État observable</v>
      </c>
      <c r="E13" s="21" t="str">
        <v>Capture, URL, log ou document</v>
      </c>
      <c r="F13" s="21" t="str">
        <v>Conforme / à corriger</v>
      </c>
    </row>
    <row r="14" ht="32.400001525878906" hidden="0" customHeight="1">
      <c r="A14" s="21" t="str">
        <v>Pas d'adjectif seul</v>
      </c>
      <c r="B14" s="21" t="str">
        <v>Éviter « rapide »</v>
      </c>
      <c r="C14" s="21" t="str">
        <v>Définir l'outil et le contexte</v>
      </c>
      <c r="D14" s="21" t="str">
        <v>Valeur ou comportement attendu</v>
      </c>
      <c r="E14" s="21" t="str">
        <v>Rapport daté</v>
      </c>
      <c r="F14" s="21" t="str">
        <v>Écart documenté</v>
      </c>
    </row>
    <row r="15" ht="32.400001525878906" hidden="0" customHeight="1">
      <c r="A15" s="21" t="str">
        <v>Pas de conformité globale</v>
      </c>
      <c r="B15" s="21" t="str">
        <v>Périmètre défini</v>
      </c>
      <c r="C15" s="21" t="str">
        <v>Exécuter tests adaptés</v>
      </c>
      <c r="D15" s="21" t="str">
        <v>Résultats + limites</v>
      </c>
      <c r="E15" s="21" t="str">
        <v>Rapport / audit</v>
      </c>
      <c r="F15" s="21" t="str">
        <v>Revue compétente</v>
      </c>
    </row>
    <row r="16" ht="32.400001525878906" hidden="0" customHeight="1">
      <c r="A16" s="21" t="str">
        <v>Données de test</v>
      </c>
      <c r="B16" s="21" t="str">
        <v>Aucun secret réel</v>
      </c>
      <c r="C16" s="21" t="str">
        <v>Utiliser des données fictives</v>
      </c>
      <c r="D16" s="21" t="str">
        <v>Aucune fuite de données</v>
      </c>
      <c r="E16" s="21" t="str">
        <v>Jeu de test décrit</v>
      </c>
      <c r="F16" s="21" t="str">
        <v>Suppression après recette</v>
      </c>
    </row>
    <row r="18" ht="42" customHeight="1">
      <c r="A18" s="30" t="str">
        <v>Ce classeur ne prouve pas à lui seul une conformité RGPD, RGAA/WCAG, sécurité ou contractuelle. Faites adapter les critères aux obligations et risques du projet.</v>
      </c>
      <c r="B18" s="31"/>
      <c r="C18" s="31"/>
      <c r="D18" s="31"/>
      <c r="E18" s="31"/>
      <c r="F18" s="32"/>
    </row>
  </sheetData>
  <mergeCells>
    <mergeCell ref="A1:F2"/>
    <mergeCell ref="B4:F4"/>
    <mergeCell ref="B5:F5"/>
    <mergeCell ref="B6:F6"/>
    <mergeCell ref="B7:F7"/>
    <mergeCell ref="B8:F8"/>
    <mergeCell ref="B9:F9"/>
    <mergeCell ref="B10:F10"/>
    <mergeCell ref="A18:F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>
      <pane topLeftCell="D5" state="frozen" xSplit="3" ySplit="4" activePane="bottomRight"/>
    </sheetView>
  </sheetViews>
  <sheetFormatPr defaultRowHeight="15"/>
  <cols>
    <col min="1" max="1" width="10" hidden="0" customWidth="1"/>
    <col min="2" max="2" width="18" hidden="0" customWidth="1"/>
    <col min="3" max="3" width="12" hidden="0" customWidth="1"/>
    <col min="4" max="4" width="29" hidden="0" customWidth="1"/>
    <col min="5" max="5" width="39" hidden="0" customWidth="1"/>
    <col min="6" max="6" width="39" hidden="0" customWidth="1"/>
    <col min="7" max="7" width="25" hidden="0" customWidth="1"/>
    <col min="8" max="8" width="24" hidden="0" customWidth="1"/>
    <col min="9" max="9" width="15" hidden="0" customWidth="1"/>
    <col min="10" max="10" width="16" hidden="0" customWidth="1"/>
    <col min="11" max="11" width="13" hidden="0" customWidth="1"/>
    <col min="12" max="12" width="34" hidden="0" customWidth="1"/>
    <col min="13" max="13" width="13" hidden="0" customWidth="1"/>
    <col min="14" max="14" width="30" hidden="0" customWidth="1"/>
    <col min="15" max="15" width="13" hidden="0" customWidth="1"/>
    <col min="16" max="16" width="18" hidden="0" customWidth="1"/>
  </cols>
  <sheetData>
    <row r="1" ht="48" customHeight="1">
      <c r="A1" s="4" t="str">
        <v>Recette opérationnelle
Filtrez, adaptez puis renseignez les colonnes jaunes. Les tests doivent refléter votre contrat et votre risque réel.</v>
      </c>
    </row>
    <row r="2" ht="48" customHeight="1"/>
    <row r="4" ht="34" customHeight="1">
      <c r="A4" s="17" t="str">
        <v>ID</v>
      </c>
      <c r="B4" s="17" t="str">
        <v>Lot</v>
      </c>
      <c r="C4" s="17" t="str">
        <v>Priorité</v>
      </c>
      <c r="D4" s="17" t="str">
        <v>Précondition</v>
      </c>
      <c r="E4" s="17" t="str">
        <v>Action / scénario</v>
      </c>
      <c r="F4" s="17" t="str">
        <v>Résultat attendu</v>
      </c>
      <c r="G4" s="17" t="str">
        <v>Environnement</v>
      </c>
      <c r="H4" s="17" t="str">
        <v>Preuve attendue</v>
      </c>
      <c r="I4" s="17" t="str">
        <v>Responsable</v>
      </c>
      <c r="J4" s="17" t="str">
        <v>Statut</v>
      </c>
      <c r="K4" s="17" t="str">
        <v>Date test</v>
      </c>
      <c r="L4" s="17" t="str">
        <v>Résultat observé / référence de preuve</v>
      </c>
      <c r="M4" s="17" t="str">
        <v>Gravité</v>
      </c>
      <c r="N4" s="17" t="str">
        <v>Anomalie / réserve</v>
      </c>
      <c r="O4" s="17" t="str">
        <v>Date retest</v>
      </c>
      <c r="P4" s="17" t="str">
        <v>Décision calculée</v>
      </c>
    </row>
    <row r="5" ht="76" customHeight="1">
      <c r="A5" s="21" t="str">
        <v>NAV-01</v>
      </c>
      <c r="B5" s="21" t="str">
        <v>Navigation</v>
      </c>
      <c r="C5" s="33" t="str">
        <v>Critique</v>
      </c>
      <c r="D5" s="21" t="str">
        <v>Page d'accueil chargée</v>
      </c>
      <c r="E5" s="21" t="str">
        <v>Ouvrir le menu au clavier puis atteindre chaque rubrique</v>
      </c>
      <c r="F5" s="21" t="str">
        <v>Focus visible, ordre logique, aucune impasse</v>
      </c>
      <c r="G5" s="21" t="str">
        <v>Mobile + ordinateur</v>
      </c>
      <c r="H5" s="21" t="str">
        <v>Capture ou vidéo courte</v>
      </c>
      <c r="I5" s="33" t="str">
        <v>Partagé</v>
      </c>
      <c r="J5" s="33" t="str">
        <v>À tester</v>
      </c>
      <c r="K5" s="35" t="str"/>
      <c r="L5" s="33" t="str"/>
      <c r="M5" s="33" t="str">
        <v>—</v>
      </c>
      <c r="N5" s="33" t="str"/>
      <c r="O5" s="35" t="str"/>
      <c r="P5" s="34" t="str">
        <f>IF(A5="","",IF(J5="Non applicable",IF(N5="","INCOMPLET","N/A"),IF(J5="Conforme",IF(OR(K5="",L5=""),"INCOMPLET","OK"),IF(J5="À corriger",IF(OR(K5="",M5="",M5="—",N5=""),"INCOMPLET",IF(M5="Bloquant","BLOQUANT","À traiter")),"En attente"))))</f>
        <v>En attente</v>
      </c>
    </row>
    <row r="6" ht="76" customHeight="1">
      <c r="A6" s="21" t="str">
        <v>NAV-02</v>
      </c>
      <c r="B6" s="21" t="str">
        <v>Navigation</v>
      </c>
      <c r="C6" s="33" t="str">
        <v>Haute</v>
      </c>
      <c r="D6" s="21" t="str">
        <v>Toutes les pages V1 publiées</v>
      </c>
      <c r="E6" s="21" t="str">
        <v>Tester chaque lien interne et externe</v>
      </c>
      <c r="F6" s="21" t="str">
        <v>Aucun lien cassé ; destination cohérente</v>
      </c>
      <c r="G6" s="21" t="str">
        <v>Préproduction</v>
      </c>
      <c r="H6" s="21" t="str">
        <v>Rapport de liens</v>
      </c>
      <c r="I6" s="33" t="str">
        <v>Prestataire</v>
      </c>
      <c r="J6" s="33" t="str">
        <v>À tester</v>
      </c>
      <c r="K6" s="35" t="str"/>
      <c r="L6" s="33" t="str"/>
      <c r="M6" s="33" t="str">
        <v>—</v>
      </c>
      <c r="N6" s="33" t="str"/>
      <c r="O6" s="35" t="str"/>
      <c r="P6" s="34" t="str">
        <f>IF(A6="","",IF(J6="Non applicable",IF(N6="","INCOMPLET","N/A"),IF(J6="Conforme",IF(OR(K6="",L6=""),"INCOMPLET","OK"),IF(J6="À corriger",IF(OR(K6="",M6="",M6="—",N6=""),"INCOMPLET",IF(M6="Bloquant","BLOQUANT","À traiter")),"En attente"))))</f>
        <v>En attente</v>
      </c>
    </row>
    <row r="7" ht="76" customHeight="1">
      <c r="A7" s="21" t="str">
        <v>NAV-03</v>
      </c>
      <c r="B7" s="21" t="str">
        <v>Navigation</v>
      </c>
      <c r="C7" s="33" t="str">
        <v>Haute</v>
      </c>
      <c r="D7" s="21" t="str">
        <v>Page longue disponible</v>
      </c>
      <c r="E7" s="21" t="str">
        <v>Utiliser le sommaire et le retour arrière</v>
      </c>
      <c r="F7" s="21" t="str">
        <v>Ancre visible, titre non masqué, historique utilisable</v>
      </c>
      <c r="G7" s="21" t="str">
        <v>Mobile + ordinateur</v>
      </c>
      <c r="H7" s="21" t="str">
        <v>Capture</v>
      </c>
      <c r="I7" s="33" t="str">
        <v>Partagé</v>
      </c>
      <c r="J7" s="33" t="str">
        <v>À tester</v>
      </c>
      <c r="K7" s="35" t="str"/>
      <c r="L7" s="33" t="str"/>
      <c r="M7" s="33" t="str">
        <v>—</v>
      </c>
      <c r="N7" s="33" t="str"/>
      <c r="O7" s="35" t="str"/>
      <c r="P7" s="34" t="str">
        <f>IF(A7="","",IF(J7="Non applicable",IF(N7="","INCOMPLET","N/A"),IF(J7="Conforme",IF(OR(K7="",L7=""),"INCOMPLET","OK"),IF(J7="À corriger",IF(OR(K7="",M7="",M7="—",N7=""),"INCOMPLET",IF(M7="Bloquant","BLOQUANT","À traiter")),"En attente"))))</f>
        <v>En attente</v>
      </c>
    </row>
    <row r="8" ht="76" customHeight="1">
      <c r="A8" s="21" t="str">
        <v>MOB-01</v>
      </c>
      <c r="B8" s="21" t="str">
        <v>Responsive</v>
      </c>
      <c r="C8" s="33" t="str">
        <v>Critique</v>
      </c>
      <c r="D8" s="21" t="str">
        <v>Parcours principal disponible</v>
      </c>
      <c r="E8" s="21" t="str">
        <v>Exécuter le parcours à 320, 360, 390, 430, 640, 768, 1024, 1280, 1440 et 1600 px</v>
      </c>
      <c r="F8" s="21" t="str">
        <v>Aucun débordement horizontal ni contrôle inaccessible</v>
      </c>
      <c r="G8" s="21" t="str">
        <v>Navigateurs convenus</v>
      </c>
      <c r="H8" s="21" t="str">
        <v>Captures datées</v>
      </c>
      <c r="I8" s="33" t="str">
        <v>Partagé</v>
      </c>
      <c r="J8" s="33" t="str">
        <v>À tester</v>
      </c>
      <c r="K8" s="35" t="str"/>
      <c r="L8" s="33" t="str"/>
      <c r="M8" s="33" t="str">
        <v>—</v>
      </c>
      <c r="N8" s="33" t="str"/>
      <c r="O8" s="35" t="str"/>
      <c r="P8" s="34" t="str">
        <f>IF(A8="","",IF(J8="Non applicable",IF(N8="","INCOMPLET","N/A"),IF(J8="Conforme",IF(OR(K8="",L8=""),"INCOMPLET","OK"),IF(J8="À corriger",IF(OR(K8="",M8="",M8="—",N8=""),"INCOMPLET",IF(M8="Bloquant","BLOQUANT","À traiter")),"En attente"))))</f>
        <v>En attente</v>
      </c>
    </row>
    <row r="9" ht="76" customHeight="1">
      <c r="A9" s="21" t="str">
        <v>MOB-02</v>
      </c>
      <c r="B9" s="21" t="str">
        <v>Responsive</v>
      </c>
      <c r="C9" s="33" t="str">
        <v>Haute</v>
      </c>
      <c r="D9" s="21" t="str">
        <v>Formulaires et tableaux disponibles</v>
      </c>
      <c r="E9" s="21" t="str">
        <v>Zoomer à 200 % et 400 % puis utiliser les contrôles</v>
      </c>
      <c r="F9" s="21" t="str">
        <v>Contenu lisible et réorganisé sans défilement horizontal inutile ; aucun élément masqué</v>
      </c>
      <c r="G9" s="21" t="str">
        <v>Ordinateur</v>
      </c>
      <c r="H9" s="21" t="str">
        <v>Captures</v>
      </c>
      <c r="I9" s="33" t="str">
        <v>Partagé</v>
      </c>
      <c r="J9" s="33" t="str">
        <v>À tester</v>
      </c>
      <c r="K9" s="35" t="str"/>
      <c r="L9" s="33" t="str"/>
      <c r="M9" s="33" t="str">
        <v>—</v>
      </c>
      <c r="N9" s="33" t="str"/>
      <c r="O9" s="35" t="str"/>
      <c r="P9" s="34" t="str">
        <f>IF(A9="","",IF(J9="Non applicable",IF(N9="","INCOMPLET","N/A"),IF(J9="Conforme",IF(OR(K9="",L9=""),"INCOMPLET","OK"),IF(J9="À corriger",IF(OR(K9="",M9="",M9="—",N9=""),"INCOMPLET",IF(M9="Bloquant","BLOQUANT","À traiter")),"En attente"))))</f>
        <v>En attente</v>
      </c>
    </row>
    <row r="10" ht="76" customHeight="1">
      <c r="A10" s="21" t="str">
        <v>CNT-01</v>
      </c>
      <c r="B10" s="21" t="str">
        <v>Contenus</v>
      </c>
      <c r="C10" s="33" t="str">
        <v>Haute</v>
      </c>
      <c r="D10" s="21" t="str">
        <v>Inventaire validé</v>
      </c>
      <c r="E10" s="21" t="str">
        <v>Comparer pages publiées et inventaire</v>
      </c>
      <c r="F10" s="21" t="str">
        <v>Chaque contenu prévu est présent, validé ou explicitement exclu</v>
      </c>
      <c r="G10" s="21" t="str">
        <v>Préproduction</v>
      </c>
      <c r="H10" s="21" t="str">
        <v>Inventaire signé</v>
      </c>
      <c r="I10" s="33" t="str">
        <v>Client</v>
      </c>
      <c r="J10" s="33" t="str">
        <v>À tester</v>
      </c>
      <c r="K10" s="35" t="str"/>
      <c r="L10" s="33" t="str"/>
      <c r="M10" s="33" t="str">
        <v>—</v>
      </c>
      <c r="N10" s="33" t="str"/>
      <c r="O10" s="35" t="str"/>
      <c r="P10" s="34" t="str">
        <f>IF(A10="","",IF(J10="Non applicable",IF(N10="","INCOMPLET","N/A"),IF(J10="Conforme",IF(OR(K10="",L10=""),"INCOMPLET","OK"),IF(J10="À corriger",IF(OR(K10="",M10="",M10="—",N10=""),"INCOMPLET",IF(M10="Bloquant","BLOQUANT","À traiter")),"En attente"))))</f>
        <v>En attente</v>
      </c>
    </row>
    <row r="11" ht="76" customHeight="1">
      <c r="A11" s="21" t="str">
        <v>CNT-02</v>
      </c>
      <c r="B11" s="21" t="str">
        <v>Contenus</v>
      </c>
      <c r="C11" s="33" t="str">
        <v>Normale</v>
      </c>
      <c r="D11" s="21" t="str">
        <v>Médias intégrés</v>
      </c>
      <c r="E11" s="21" t="str">
        <v>Vérifier droits, crédits, poids et recadrage</v>
      </c>
      <c r="F11" s="21" t="str">
        <v>Droits tracés ; affichage net sans poids disproportionné</v>
      </c>
      <c r="G11" s="21" t="str">
        <v>Pages représentatives</v>
      </c>
      <c r="H11" s="21" t="str">
        <v>Registre médias</v>
      </c>
      <c r="I11" s="33" t="str">
        <v>Client</v>
      </c>
      <c r="J11" s="33" t="str">
        <v>À tester</v>
      </c>
      <c r="K11" s="35" t="str"/>
      <c r="L11" s="33" t="str"/>
      <c r="M11" s="33" t="str">
        <v>—</v>
      </c>
      <c r="N11" s="33" t="str"/>
      <c r="O11" s="35" t="str"/>
      <c r="P11" s="34" t="str">
        <f>IF(A11="","",IF(J11="Non applicable",IF(N11="","INCOMPLET","N/A"),IF(J11="Conforme",IF(OR(K11="",L11=""),"INCOMPLET","OK"),IF(J11="À corriger",IF(OR(K11="",M11="",M11="—",N11=""),"INCOMPLET",IF(M11="Bloquant","BLOQUANT","À traiter")),"En attente"))))</f>
        <v>En attente</v>
      </c>
    </row>
    <row r="12" ht="76" customHeight="1">
      <c r="A12" s="21" t="str">
        <v>CNT-03</v>
      </c>
      <c r="B12" s="21" t="str">
        <v>Contenus</v>
      </c>
      <c r="C12" s="33" t="str">
        <v>Haute</v>
      </c>
      <c r="D12" s="21" t="str">
        <v>PDF et téléchargements présents</v>
      </c>
      <c r="E12" s="21" t="str">
        <v>Ouvrir et télécharger chaque ressource</v>
      </c>
      <c r="F12" s="21" t="str">
        <v>Fichier correct, nom lisible, format et taille annoncés</v>
      </c>
      <c r="G12" s="21" t="str">
        <v>Mobile + ordinateur</v>
      </c>
      <c r="H12" s="21" t="str">
        <v>Fichiers téléchargés</v>
      </c>
      <c r="I12" s="33" t="str">
        <v>Partagé</v>
      </c>
      <c r="J12" s="33" t="str">
        <v>À tester</v>
      </c>
      <c r="K12" s="35" t="str"/>
      <c r="L12" s="33" t="str"/>
      <c r="M12" s="33" t="str">
        <v>—</v>
      </c>
      <c r="N12" s="33" t="str"/>
      <c r="O12" s="35" t="str"/>
      <c r="P12" s="34" t="str">
        <f>IF(A12="","",IF(J12="Non applicable",IF(N12="","INCOMPLET","N/A"),IF(J12="Conforme",IF(OR(K12="",L12=""),"INCOMPLET","OK"),IF(J12="À corriger",IF(OR(K12="",M12="",M12="—",N12=""),"INCOMPLET",IF(M12="Bloquant","BLOQUANT","À traiter")),"En attente"))))</f>
        <v>En attente</v>
      </c>
    </row>
    <row r="13" ht="76" customHeight="1">
      <c r="A13" s="21" t="str">
        <v>FRM-01</v>
      </c>
      <c r="B13" s="21" t="str">
        <v>Formulaires</v>
      </c>
      <c r="C13" s="33" t="str">
        <v>Critique</v>
      </c>
      <c r="D13" s="21" t="str">
        <v>Boîte et destination de test actives</v>
      </c>
      <c r="E13" s="21" t="str">
        <v>Envoyer une demande valide</v>
      </c>
      <c r="F13" s="21" t="str">
        <v>Confirmation claire ; message reçu une seule fois ; données correctes</v>
      </c>
      <c r="G13" s="21" t="str">
        <v>Préproduction</v>
      </c>
      <c r="H13" s="21" t="str">
        <v>Email + trace outil</v>
      </c>
      <c r="I13" s="33" t="str">
        <v>Partagé</v>
      </c>
      <c r="J13" s="33" t="str">
        <v>À tester</v>
      </c>
      <c r="K13" s="35" t="str"/>
      <c r="L13" s="33" t="str"/>
      <c r="M13" s="33" t="str">
        <v>—</v>
      </c>
      <c r="N13" s="33" t="str"/>
      <c r="O13" s="35" t="str"/>
      <c r="P13" s="34" t="str">
        <f>IF(A13="","",IF(J13="Non applicable",IF(N13="","INCOMPLET","N/A"),IF(J13="Conforme",IF(OR(K13="",L13=""),"INCOMPLET","OK"),IF(J13="À corriger",IF(OR(K13="",M13="",M13="—",N13=""),"INCOMPLET",IF(M13="Bloquant","BLOQUANT","À traiter")),"En attente"))))</f>
        <v>En attente</v>
      </c>
    </row>
    <row r="14" ht="76" customHeight="1">
      <c r="A14" s="21" t="str">
        <v>FRM-02</v>
      </c>
      <c r="B14" s="21" t="str">
        <v>Formulaires</v>
      </c>
      <c r="C14" s="33" t="str">
        <v>Haute</v>
      </c>
      <c r="D14" s="21" t="str">
        <v>Formulaire vide</v>
      </c>
      <c r="E14" s="21" t="str">
        <v>Soumettre puis corriger chaque erreur</v>
      </c>
      <c r="F14" s="21" t="str">
        <v>Labels, messages et focus indiquent précisément les erreurs</v>
      </c>
      <c r="G14" s="21" t="str">
        <v>Clavier + lecteur d'écran</v>
      </c>
      <c r="H14" s="21" t="str">
        <v>Capture / vidéo</v>
      </c>
      <c r="I14" s="33" t="str">
        <v>Partagé</v>
      </c>
      <c r="J14" s="33" t="str">
        <v>À tester</v>
      </c>
      <c r="K14" s="35" t="str"/>
      <c r="L14" s="33" t="str"/>
      <c r="M14" s="33" t="str">
        <v>—</v>
      </c>
      <c r="N14" s="33" t="str"/>
      <c r="O14" s="35" t="str"/>
      <c r="P14" s="34" t="str">
        <f>IF(A14="","",IF(J14="Non applicable",IF(N14="","INCOMPLET","N/A"),IF(J14="Conforme",IF(OR(K14="",L14=""),"INCOMPLET","OK"),IF(J14="À corriger",IF(OR(K14="",M14="",M14="—",N14=""),"INCOMPLET",IF(M14="Bloquant","BLOQUANT","À traiter")),"En attente"))))</f>
        <v>En attente</v>
      </c>
    </row>
    <row r="15" ht="76" customHeight="1">
      <c r="A15" s="21" t="str">
        <v>FRM-03</v>
      </c>
      <c r="B15" s="21" t="str">
        <v>Formulaires</v>
      </c>
      <c r="C15" s="33" t="str">
        <v>Haute</v>
      </c>
      <c r="D15" s="21" t="str">
        <v>Valeurs limites préparées</v>
      </c>
      <c r="E15" s="21" t="str">
        <v>Tester champs longs, accents, apostrophes et caractères usuels</v>
      </c>
      <c r="F15" s="21" t="str">
        <v>Aucune coupure, corruption ni erreur serveur</v>
      </c>
      <c r="G15" s="21" t="str">
        <v>Préproduction</v>
      </c>
      <c r="H15" s="21" t="str">
        <v>Jeu de test</v>
      </c>
      <c r="I15" s="33" t="str">
        <v>Prestataire</v>
      </c>
      <c r="J15" s="33" t="str">
        <v>À tester</v>
      </c>
      <c r="K15" s="35" t="str"/>
      <c r="L15" s="33" t="str"/>
      <c r="M15" s="33" t="str">
        <v>—</v>
      </c>
      <c r="N15" s="33" t="str"/>
      <c r="O15" s="35" t="str"/>
      <c r="P15" s="34" t="str">
        <f>IF(A15="","",IF(J15="Non applicable",IF(N15="","INCOMPLET","N/A"),IF(J15="Conforme",IF(OR(K15="",L15=""),"INCOMPLET","OK"),IF(J15="À corriger",IF(OR(K15="",M15="",M15="—",N15=""),"INCOMPLET",IF(M15="Bloquant","BLOQUANT","À traiter")),"En attente"))))</f>
        <v>En attente</v>
      </c>
    </row>
    <row r="16" ht="76" customHeight="1">
      <c r="A16" s="21" t="str">
        <v>FRM-04</v>
      </c>
      <c r="B16" s="21" t="str">
        <v>Formulaires</v>
      </c>
      <c r="C16" s="33" t="str">
        <v>Critique</v>
      </c>
      <c r="D16" s="21" t="str">
        <v>CRM simulé indisponible</v>
      </c>
      <c r="E16" s="21" t="str">
        <v>Soumettre une demande pendant l'indisponibilité</v>
      </c>
      <c r="F16" s="21" t="str">
        <v>Utilisateur informé sans fuite technique ; solution de secours appliquée</v>
      </c>
      <c r="G16" s="21" t="str">
        <v>Préproduction</v>
      </c>
      <c r="H16" s="21" t="str">
        <v>Log + preuve de secours</v>
      </c>
      <c r="I16" s="33" t="str">
        <v>Prestataire</v>
      </c>
      <c r="J16" s="33" t="str">
        <v>À tester</v>
      </c>
      <c r="K16" s="35" t="str"/>
      <c r="L16" s="33" t="str"/>
      <c r="M16" s="33" t="str">
        <v>—</v>
      </c>
      <c r="N16" s="33" t="str"/>
      <c r="O16" s="35" t="str"/>
      <c r="P16" s="34" t="str">
        <f>IF(A16="","",IF(J16="Non applicable",IF(N16="","INCOMPLET","N/A"),IF(J16="Conforme",IF(OR(K16="",L16=""),"INCOMPLET","OK"),IF(J16="À corriger",IF(OR(K16="",M16="",M16="—",N16=""),"INCOMPLET",IF(M16="Bloquant","BLOQUANT","À traiter")),"En attente"))))</f>
        <v>En attente</v>
      </c>
    </row>
    <row r="17" ht="76" customHeight="1">
      <c r="A17" s="21" t="str">
        <v>FRM-05</v>
      </c>
      <c r="B17" s="21" t="str">
        <v>Formulaires</v>
      </c>
      <c r="C17" s="33" t="str">
        <v>Haute</v>
      </c>
      <c r="D17" s="21" t="str">
        <v>Protection anti-abus active</v>
      </c>
      <c r="E17" s="21" t="str">
        <v>Tester une soumission légitime puis des répétitions</v>
      </c>
      <c r="F17" s="21" t="str">
        <v>Utilisateur légitime non bloqué ; abus limité ; solution accessible</v>
      </c>
      <c r="G17" s="21" t="str">
        <v>Préproduction</v>
      </c>
      <c r="H17" s="21" t="str">
        <v>Rapport</v>
      </c>
      <c r="I17" s="33" t="str">
        <v>Prestataire</v>
      </c>
      <c r="J17" s="33" t="str">
        <v>À tester</v>
      </c>
      <c r="K17" s="35" t="str"/>
      <c r="L17" s="33" t="str"/>
      <c r="M17" s="33" t="str">
        <v>—</v>
      </c>
      <c r="N17" s="33" t="str"/>
      <c r="O17" s="35" t="str"/>
      <c r="P17" s="34" t="str">
        <f>IF(A17="","",IF(J17="Non applicable",IF(N17="","INCOMPLET","N/A"),IF(J17="Conforme",IF(OR(K17="",L17=""),"INCOMPLET","OK"),IF(J17="À corriger",IF(OR(K17="",M17="",M17="—",N17=""),"INCOMPLET",IF(M17="Bloquant","BLOQUANT","À traiter")),"En attente"))))</f>
        <v>En attente</v>
      </c>
    </row>
    <row r="18" ht="76" customHeight="1">
      <c r="A18" s="21" t="str">
        <v>SEO-01</v>
      </c>
      <c r="B18" s="21" t="str">
        <v>SEO</v>
      </c>
      <c r="C18" s="33" t="str">
        <v>Critique</v>
      </c>
      <c r="D18" s="21" t="str">
        <v>Inventaire des anciennes URL final</v>
      </c>
      <c r="E18" s="21" t="str">
        <v>Contrôler chaque ancienne URL prioritaire</v>
      </c>
      <c r="F18" s="21" t="str">
        <v>Destination finale pertinente par 301 ou 308, sans chaîne évitable</v>
      </c>
      <c r="G18" s="21" t="str">
        <v>Préproduction / staging de migration</v>
      </c>
      <c r="H18" s="21" t="str">
        <v>Export des statuts</v>
      </c>
      <c r="I18" s="33" t="str">
        <v>Prestataire</v>
      </c>
      <c r="J18" s="33" t="str">
        <v>À tester</v>
      </c>
      <c r="K18" s="35" t="str"/>
      <c r="L18" s="33" t="str"/>
      <c r="M18" s="33" t="str">
        <v>—</v>
      </c>
      <c r="N18" s="33" t="str"/>
      <c r="O18" s="35" t="str"/>
      <c r="P18" s="34" t="str">
        <f>IF(A18="","",IF(J18="Non applicable",IF(N18="","INCOMPLET","N/A"),IF(J18="Conforme",IF(OR(K18="",L18=""),"INCOMPLET","OK"),IF(J18="À corriger",IF(OR(K18="",M18="",M18="—",N18=""),"INCOMPLET",IF(M18="Bloquant","BLOQUANT","À traiter")),"En attente"))))</f>
        <v>En attente</v>
      </c>
    </row>
    <row r="19" ht="76" customHeight="1">
      <c r="A19" s="21" t="str">
        <v>SEO-02</v>
      </c>
      <c r="B19" s="21" t="str">
        <v>SEO</v>
      </c>
      <c r="C19" s="33" t="str">
        <v>Haute</v>
      </c>
      <c r="D19" s="21" t="str">
        <v>Pages finales publiées</v>
      </c>
      <c r="E19" s="21" t="str">
        <v>Contrôler title, description, H1, canonical et langue</v>
      </c>
      <c r="F19" s="21" t="str">
        <v>Valeurs uniques et cohérentes avec la page</v>
      </c>
      <c r="G19" s="21" t="str">
        <v>Préproduction</v>
      </c>
      <c r="H19" s="21" t="str">
        <v>Crawl exporté</v>
      </c>
      <c r="I19" s="33" t="str">
        <v>Partagé</v>
      </c>
      <c r="J19" s="33" t="str">
        <v>À tester</v>
      </c>
      <c r="K19" s="35" t="str"/>
      <c r="L19" s="33" t="str"/>
      <c r="M19" s="33" t="str">
        <v>—</v>
      </c>
      <c r="N19" s="33" t="str"/>
      <c r="O19" s="35" t="str"/>
      <c r="P19" s="34" t="str">
        <f>IF(A19="","",IF(J19="Non applicable",IF(N19="","INCOMPLET","N/A"),IF(J19="Conforme",IF(OR(K19="",L19=""),"INCOMPLET","OK"),IF(J19="À corriger",IF(OR(K19="",M19="",M19="—",N19=""),"INCOMPLET",IF(M19="Bloquant","BLOQUANT","À traiter")),"En attente"))))</f>
        <v>En attente</v>
      </c>
    </row>
    <row r="20" ht="76" customHeight="1">
      <c r="A20" s="21" t="str">
        <v>SEO-03</v>
      </c>
      <c r="B20" s="21" t="str">
        <v>SEO</v>
      </c>
      <c r="C20" s="33" t="str">
        <v>Critique</v>
      </c>
      <c r="D20" s="21" t="str">
        <v>Avant ouverture publique</v>
      </c>
      <c r="E20" s="21" t="str">
        <v>Vérifier robots.txt, noindex, sitemap et canonical</v>
      </c>
      <c r="F20" s="21" t="str">
        <v>Production indexable ; préproduction non indexable</v>
      </c>
      <c r="G20" s="21" t="str">
        <v>Préproduction + production</v>
      </c>
      <c r="H20" s="21" t="str">
        <v>Rapport daté</v>
      </c>
      <c r="I20" s="33" t="str">
        <v>Prestataire</v>
      </c>
      <c r="J20" s="33" t="str">
        <v>À tester</v>
      </c>
      <c r="K20" s="35" t="str"/>
      <c r="L20" s="33" t="str"/>
      <c r="M20" s="33" t="str">
        <v>—</v>
      </c>
      <c r="N20" s="33" t="str"/>
      <c r="O20" s="35" t="str"/>
      <c r="P20" s="34" t="str">
        <f>IF(A20="","",IF(J20="Non applicable",IF(N20="","INCOMPLET","N/A"),IF(J20="Conforme",IF(OR(K20="",L20=""),"INCOMPLET","OK"),IF(J20="À corriger",IF(OR(K20="",M20="",M20="—",N20=""),"INCOMPLET",IF(M20="Bloquant","BLOQUANT","À traiter")),"En attente"))))</f>
        <v>En attente</v>
      </c>
    </row>
    <row r="21" ht="76" customHeight="1">
      <c r="A21" s="21" t="str">
        <v>SEO-04</v>
      </c>
      <c r="B21" s="21" t="str">
        <v>SEO</v>
      </c>
      <c r="C21" s="33" t="str">
        <v>Haute</v>
      </c>
      <c r="D21" s="21" t="str">
        <v>Après bascule</v>
      </c>
      <c r="E21" s="21" t="str">
        <v>Contrôler 404, 5xx, sitemap et Search Console</v>
      </c>
      <c r="F21" s="21" t="str">
        <v>Aucune erreur critique non traitée ; plan de suivi actif</v>
      </c>
      <c r="G21" s="21" t="str">
        <v>J+1 / J+7 / J+30</v>
      </c>
      <c r="H21" s="21" t="str">
        <v>Exports et tickets</v>
      </c>
      <c r="I21" s="33" t="str">
        <v>Partagé</v>
      </c>
      <c r="J21" s="33" t="str">
        <v>À tester</v>
      </c>
      <c r="K21" s="35" t="str"/>
      <c r="L21" s="33" t="str"/>
      <c r="M21" s="33" t="str">
        <v>—</v>
      </c>
      <c r="N21" s="33" t="str"/>
      <c r="O21" s="35" t="str"/>
      <c r="P21" s="34" t="str">
        <f>IF(A21="","",IF(J21="Non applicable",IF(N21="","INCOMPLET","N/A"),IF(J21="Conforme",IF(OR(K21="",L21=""),"INCOMPLET","OK"),IF(J21="À corriger",IF(OR(K21="",M21="",M21="—",N21=""),"INCOMPLET",IF(M21="Bloquant","BLOQUANT","À traiter")),"En attente"))))</f>
        <v>En attente</v>
      </c>
    </row>
    <row r="22" ht="76" customHeight="1">
      <c r="A22" s="21" t="str">
        <v>SEO-05</v>
      </c>
      <c r="B22" s="21" t="str">
        <v>SEO</v>
      </c>
      <c r="C22" s="33" t="str">
        <v>Normale</v>
      </c>
      <c r="D22" s="21" t="str">
        <v>Images et documents migrés</v>
      </c>
      <c r="E22" s="21" t="str">
        <v>Tester anciennes URLs de ressources connues</v>
      </c>
      <c r="F22" s="21" t="str">
        <v>Ressource conservée ou redirigée vers équivalent utile</v>
      </c>
      <c r="G22" s="21" t="str">
        <v>Production</v>
      </c>
      <c r="H22" s="21" t="str">
        <v>Rapport de liens</v>
      </c>
      <c r="I22" s="33" t="str">
        <v>Prestataire</v>
      </c>
      <c r="J22" s="33" t="str">
        <v>À tester</v>
      </c>
      <c r="K22" s="35" t="str"/>
      <c r="L22" s="33" t="str"/>
      <c r="M22" s="33" t="str">
        <v>—</v>
      </c>
      <c r="N22" s="33" t="str"/>
      <c r="O22" s="35" t="str"/>
      <c r="P22" s="34" t="str">
        <f>IF(A22="","",IF(J22="Non applicable",IF(N22="","INCOMPLET","N/A"),IF(J22="Conforme",IF(OR(K22="",L22=""),"INCOMPLET","OK"),IF(J22="À corriger",IF(OR(K22="",M22="",M22="—",N22=""),"INCOMPLET",IF(M22="Bloquant","BLOQUANT","À traiter")),"En attente"))))</f>
        <v>En attente</v>
      </c>
    </row>
    <row r="23" ht="76" customHeight="1">
      <c r="A23" s="21" t="str">
        <v>A11Y-01</v>
      </c>
      <c r="B23" s="21" t="str">
        <v>Accessibilité</v>
      </c>
      <c r="C23" s="33" t="str">
        <v>Critique</v>
      </c>
      <c r="D23" s="21" t="str">
        <v>Parcours critique disponible</v>
      </c>
      <c r="E23" s="21" t="str">
        <v>Naviguer entièrement au clavier</v>
      </c>
      <c r="F23" s="21" t="str">
        <v>Focus visible, aucune impasse ni piège clavier</v>
      </c>
      <c r="G23" s="21" t="str">
        <v>Navigateurs convenus</v>
      </c>
      <c r="H23" s="21" t="str">
        <v>Vidéo courte</v>
      </c>
      <c r="I23" s="33" t="str">
        <v>Partagé</v>
      </c>
      <c r="J23" s="33" t="str">
        <v>À tester</v>
      </c>
      <c r="K23" s="35" t="str"/>
      <c r="L23" s="33" t="str"/>
      <c r="M23" s="33" t="str">
        <v>—</v>
      </c>
      <c r="N23" s="33" t="str"/>
      <c r="O23" s="35" t="str"/>
      <c r="P23" s="34" t="str">
        <f>IF(A23="","",IF(J23="Non applicable",IF(N23="","INCOMPLET","N/A"),IF(J23="Conforme",IF(OR(K23="",L23=""),"INCOMPLET","OK"),IF(J23="À corriger",IF(OR(K23="",M23="",M23="—",N23=""),"INCOMPLET",IF(M23="Bloquant","BLOQUANT","À traiter")),"En attente"))))</f>
        <v>En attente</v>
      </c>
    </row>
    <row r="24" ht="76" customHeight="1">
      <c r="A24" s="21" t="str">
        <v>A11Y-02</v>
      </c>
      <c r="B24" s="21" t="str">
        <v>Accessibilité</v>
      </c>
      <c r="C24" s="33" t="str">
        <v>Haute</v>
      </c>
      <c r="D24" s="21" t="str">
        <v>Pages types disponibles</v>
      </c>
      <c r="E24" s="21" t="str">
        <v>Contrôler titres, landmarks, labels et ordre de lecture</v>
      </c>
      <c r="F24" s="21" t="str">
        <v>Structure compréhensible par technologie d'assistance</v>
      </c>
      <c r="G24" s="21" t="str">
        <v>Lecteur d'écran convenu</v>
      </c>
      <c r="H24" s="21" t="str">
        <v>Rapport manuel</v>
      </c>
      <c r="I24" s="33" t="str">
        <v>Prestataire</v>
      </c>
      <c r="J24" s="33" t="str">
        <v>À tester</v>
      </c>
      <c r="K24" s="35" t="str"/>
      <c r="L24" s="33" t="str"/>
      <c r="M24" s="33" t="str">
        <v>—</v>
      </c>
      <c r="N24" s="33" t="str"/>
      <c r="O24" s="35" t="str"/>
      <c r="P24" s="34" t="str">
        <f>IF(A24="","",IF(J24="Non applicable",IF(N24="","INCOMPLET","N/A"),IF(J24="Conforme",IF(OR(K24="",L24=""),"INCOMPLET","OK"),IF(J24="À corriger",IF(OR(K24="",M24="",M24="—",N24=""),"INCOMPLET",IF(M24="Bloquant","BLOQUANT","À traiter")),"En attente"))))</f>
        <v>En attente</v>
      </c>
    </row>
    <row r="25" ht="76" customHeight="1">
      <c r="A25" s="21" t="str">
        <v>A11Y-03</v>
      </c>
      <c r="B25" s="21" t="str">
        <v>Accessibilité</v>
      </c>
      <c r="C25" s="33" t="str">
        <v>Haute</v>
      </c>
      <c r="D25" s="21" t="str">
        <v>Palette et composants finaux</v>
      </c>
      <c r="E25" s="21" t="str">
        <v>Mesurer contrastes texte, composants et focus</v>
      </c>
      <c r="F25" s="21" t="str">
        <v>Seuils de la cible retenue respectés ou écarts documentés</v>
      </c>
      <c r="G25" s="21" t="str">
        <v>Pages représentatives</v>
      </c>
      <c r="H25" s="21" t="str">
        <v>Rapport de contraste</v>
      </c>
      <c r="I25" s="33" t="str">
        <v>Prestataire</v>
      </c>
      <c r="J25" s="33" t="str">
        <v>À tester</v>
      </c>
      <c r="K25" s="35" t="str"/>
      <c r="L25" s="33" t="str"/>
      <c r="M25" s="33" t="str">
        <v>—</v>
      </c>
      <c r="N25" s="33" t="str"/>
      <c r="O25" s="35" t="str"/>
      <c r="P25" s="34" t="str">
        <f>IF(A25="","",IF(J25="Non applicable",IF(N25="","INCOMPLET","N/A"),IF(J25="Conforme",IF(OR(K25="",L25=""),"INCOMPLET","OK"),IF(J25="À corriger",IF(OR(K25="",M25="",M25="—",N25=""),"INCOMPLET",IF(M25="Bloquant","BLOQUANT","À traiter")),"En attente"))))</f>
        <v>En attente</v>
      </c>
    </row>
    <row r="26" ht="76" customHeight="1">
      <c r="A26" s="21" t="str">
        <v>A11Y-04</v>
      </c>
      <c r="B26" s="21" t="str">
        <v>Accessibilité</v>
      </c>
      <c r="C26" s="33" t="str">
        <v>Haute</v>
      </c>
      <c r="D26" s="21" t="str">
        <v>Images finales</v>
      </c>
      <c r="E26" s="21" t="str">
        <v>Contrôler alternatives et images décoratives</v>
      </c>
      <c r="F26" s="21" t="str">
        <v>Alternatives pertinentes ; décoratives ignorées correctement</v>
      </c>
      <c r="G26" s="21" t="str">
        <v>Pages représentatives</v>
      </c>
      <c r="H26" s="21" t="str">
        <v>Audit</v>
      </c>
      <c r="I26" s="33" t="str">
        <v>Partagé</v>
      </c>
      <c r="J26" s="33" t="str">
        <v>À tester</v>
      </c>
      <c r="K26" s="35" t="str"/>
      <c r="L26" s="33" t="str"/>
      <c r="M26" s="33" t="str">
        <v>—</v>
      </c>
      <c r="N26" s="33" t="str"/>
      <c r="O26" s="35" t="str"/>
      <c r="P26" s="34" t="str">
        <f>IF(A26="","",IF(J26="Non applicable",IF(N26="","INCOMPLET","N/A"),IF(J26="Conforme",IF(OR(K26="",L26=""),"INCOMPLET","OK"),IF(J26="À corriger",IF(OR(K26="",M26="",M26="—",N26=""),"INCOMPLET",IF(M26="Bloquant","BLOQUANT","À traiter")),"En attente"))))</f>
        <v>En attente</v>
      </c>
    </row>
    <row r="27" ht="76" customHeight="1">
      <c r="A27" s="21" t="str">
        <v>A11Y-05</v>
      </c>
      <c r="B27" s="21" t="str">
        <v>Accessibilité</v>
      </c>
      <c r="C27" s="33" t="str">
        <v>Haute</v>
      </c>
      <c r="D27" s="21" t="str">
        <v>Erreurs de formulaire déclenchées</v>
      </c>
      <c r="E27" s="21" t="str">
        <v>Lire les erreurs au lecteur d'écran</v>
      </c>
      <c r="F27" s="21" t="str">
        <v>Erreur annoncée et reliée au champ ; correction compréhensible</v>
      </c>
      <c r="G27" s="21" t="str">
        <v>Lecteur d'écran</v>
      </c>
      <c r="H27" s="21" t="str">
        <v>Vidéo</v>
      </c>
      <c r="I27" s="33" t="str">
        <v>Partagé</v>
      </c>
      <c r="J27" s="33" t="str">
        <v>À tester</v>
      </c>
      <c r="K27" s="35" t="str"/>
      <c r="L27" s="33" t="str"/>
      <c r="M27" s="33" t="str">
        <v>—</v>
      </c>
      <c r="N27" s="33" t="str"/>
      <c r="O27" s="35" t="str"/>
      <c r="P27" s="34" t="str">
        <f>IF(A27="","",IF(J27="Non applicable",IF(N27="","INCOMPLET","N/A"),IF(J27="Conforme",IF(OR(K27="",L27=""),"INCOMPLET","OK"),IF(J27="À corriger",IF(OR(K27="",M27="",M27="—",N27=""),"INCOMPLET",IF(M27="Bloquant","BLOQUANT","À traiter")),"En attente"))))</f>
        <v>En attente</v>
      </c>
    </row>
    <row r="28" ht="76" customHeight="1">
      <c r="A28" s="21" t="str">
        <v>A11Y-06</v>
      </c>
      <c r="B28" s="21" t="str">
        <v>Accessibilité</v>
      </c>
      <c r="C28" s="33" t="str">
        <v>Normale</v>
      </c>
      <c r="D28" s="21" t="str">
        <v>Contenus sans couleur</v>
      </c>
      <c r="E28" s="21" t="str">
        <v>Désactiver couleurs ou simuler déficiences</v>
      </c>
      <c r="F28" s="21" t="str">
        <v>Aucune information transmise uniquement par la couleur</v>
      </c>
      <c r="G28" s="21" t="str">
        <v>Pages types</v>
      </c>
      <c r="H28" s="21" t="str">
        <v>Capture</v>
      </c>
      <c r="I28" s="33" t="str">
        <v>Prestataire</v>
      </c>
      <c r="J28" s="33" t="str">
        <v>À tester</v>
      </c>
      <c r="K28" s="35" t="str"/>
      <c r="L28" s="33" t="str"/>
      <c r="M28" s="33" t="str">
        <v>—</v>
      </c>
      <c r="N28" s="33" t="str"/>
      <c r="O28" s="35" t="str"/>
      <c r="P28" s="34" t="str">
        <f>IF(A28="","",IF(J28="Non applicable",IF(N28="","INCOMPLET","N/A"),IF(J28="Conforme",IF(OR(K28="",L28=""),"INCOMPLET","OK"),IF(J28="À corriger",IF(OR(K28="",M28="",M28="—",N28=""),"INCOMPLET",IF(M28="Bloquant","BLOQUANT","À traiter")),"En attente"))))</f>
        <v>En attente</v>
      </c>
    </row>
    <row r="29" ht="76" customHeight="1">
      <c r="A29" s="21" t="str">
        <v>PERF-01</v>
      </c>
      <c r="B29" s="21" t="str">
        <v>Performance</v>
      </c>
      <c r="C29" s="33" t="str">
        <v>Haute</v>
      </c>
      <c r="D29" s="21" t="str">
        <v>Build de production et cache définis</v>
      </c>
      <c r="E29" s="21" t="str">
        <v>Exécuter le protocole laboratoire convenu sur pages types</v>
      </c>
      <c r="F29" s="21" t="str">
        <v>Budgets convenus atteints ou écarts expliqués</v>
      </c>
      <c r="G29" s="21" t="str">
        <v>Appareil/réseau/cache documentés</v>
      </c>
      <c r="H29" s="21" t="str">
        <v>Rapport avec plusieurs passes</v>
      </c>
      <c r="I29" s="33" t="str">
        <v>Prestataire</v>
      </c>
      <c r="J29" s="33" t="str">
        <v>À tester</v>
      </c>
      <c r="K29" s="35" t="str"/>
      <c r="L29" s="33" t="str"/>
      <c r="M29" s="33" t="str">
        <v>—</v>
      </c>
      <c r="N29" s="33" t="str"/>
      <c r="O29" s="35" t="str"/>
      <c r="P29" s="34" t="str">
        <f>IF(A29="","",IF(J29="Non applicable",IF(N29="","INCOMPLET","N/A"),IF(J29="Conforme",IF(OR(K29="",L29=""),"INCOMPLET","OK"),IF(J29="À corriger",IF(OR(K29="",M29="",M29="—",N29=""),"INCOMPLET",IF(M29="Bloquant","BLOQUANT","À traiter")),"En attente"))))</f>
        <v>En attente</v>
      </c>
    </row>
    <row r="30" ht="76" customHeight="1">
      <c r="A30" s="21" t="str">
        <v>PERF-02</v>
      </c>
      <c r="B30" s="21" t="str">
        <v>Performance</v>
      </c>
      <c r="C30" s="33" t="str">
        <v>Normale</v>
      </c>
      <c r="D30" s="21" t="str">
        <v>Données terrain suffisantes après lancement</v>
      </c>
      <c r="E30" s="21" t="str">
        <v>Consulter LCP, INP et CLS au p75</v>
      </c>
      <c r="F30" s="21" t="str">
        <v>Suivi comparé aux repères actuels sans promesse de classement</v>
      </c>
      <c r="G30" s="21" t="str">
        <v>Données réelles</v>
      </c>
      <c r="H30" s="21" t="str">
        <v>Export CrUX / outil</v>
      </c>
      <c r="I30" s="33" t="str">
        <v>Partagé</v>
      </c>
      <c r="J30" s="33" t="str">
        <v>À tester</v>
      </c>
      <c r="K30" s="35" t="str"/>
      <c r="L30" s="33" t="str"/>
      <c r="M30" s="33" t="str">
        <v>—</v>
      </c>
      <c r="N30" s="33" t="str"/>
      <c r="O30" s="35" t="str"/>
      <c r="P30" s="34" t="str">
        <f>IF(A30="","",IF(J30="Non applicable",IF(N30="","INCOMPLET","N/A"),IF(J30="Conforme",IF(OR(K30="",L30=""),"INCOMPLET","OK"),IF(J30="À corriger",IF(OR(K30="",M30="",M30="—",N30=""),"INCOMPLET",IF(M30="Bloquant","BLOQUANT","À traiter")),"En attente"))))</f>
        <v>En attente</v>
      </c>
    </row>
    <row r="31" ht="76" customHeight="1">
      <c r="A31" s="21" t="str">
        <v>PERF-03</v>
      </c>
      <c r="B31" s="21" t="str">
        <v>Performance</v>
      </c>
      <c r="C31" s="33" t="str">
        <v>Haute</v>
      </c>
      <c r="D31" s="21" t="str">
        <v>Images finales intégrées</v>
      </c>
      <c r="E31" s="21" t="str">
        <v>Tester formats, dimensions et chargement différé</v>
      </c>
      <c r="F31" s="21" t="str">
        <v>Aucune image surdimensionnée ; contenu principal priorisé</v>
      </c>
      <c r="G31" s="21" t="str">
        <v>Pages types</v>
      </c>
      <c r="H31" s="21" t="str">
        <v>Rapport réseau</v>
      </c>
      <c r="I31" s="33" t="str">
        <v>Prestataire</v>
      </c>
      <c r="J31" s="33" t="str">
        <v>À tester</v>
      </c>
      <c r="K31" s="35" t="str"/>
      <c r="L31" s="33" t="str"/>
      <c r="M31" s="33" t="str">
        <v>—</v>
      </c>
      <c r="N31" s="33" t="str"/>
      <c r="O31" s="35" t="str"/>
      <c r="P31" s="34" t="str">
        <f>IF(A31="","",IF(J31="Non applicable",IF(N31="","INCOMPLET","N/A"),IF(J31="Conforme",IF(OR(K31="",L31=""),"INCOMPLET","OK"),IF(J31="À corriger",IF(OR(K31="",M31="",M31="—",N31=""),"INCOMPLET",IF(M31="Bloquant","BLOQUANT","À traiter")),"En attente"))))</f>
        <v>En attente</v>
      </c>
    </row>
    <row r="32" ht="76" customHeight="1">
      <c r="A32" s="21" t="str">
        <v>SEC-01</v>
      </c>
      <c r="B32" s="21" t="str">
        <v>Sécurité</v>
      </c>
      <c r="C32" s="33" t="str">
        <v>Critique</v>
      </c>
      <c r="D32" s="21" t="str">
        <v>Comptes administratifs créés</v>
      </c>
      <c r="E32" s="21" t="str">
        <v>Vérifier comptes nominatifs, rôles et activation de la MFA sur chaque compte privilégié</v>
      </c>
      <c r="F32" s="21" t="str">
        <v>Moindre privilège ; aucun compte partagé ; MFA active lorsque le service le permet, sinon écart et mesure compensatoire documentés</v>
      </c>
      <c r="G32" s="21" t="str">
        <v>Administration</v>
      </c>
      <c r="H32" s="21" t="str">
        <v>Inventaire expurgé + capture de configuration</v>
      </c>
      <c r="I32" s="33" t="str">
        <v>Partagé</v>
      </c>
      <c r="J32" s="33" t="str">
        <v>À tester</v>
      </c>
      <c r="K32" s="35" t="str"/>
      <c r="L32" s="33" t="str"/>
      <c r="M32" s="33" t="str">
        <v>—</v>
      </c>
      <c r="N32" s="33" t="str"/>
      <c r="O32" s="35" t="str"/>
      <c r="P32" s="34" t="str">
        <f>IF(A32="","",IF(J32="Non applicable",IF(N32="","INCOMPLET","N/A"),IF(J32="Conforme",IF(OR(K32="",L32=""),"INCOMPLET","OK"),IF(J32="À corriger",IF(OR(K32="",M32="",M32="—",N32=""),"INCOMPLET",IF(M32="Bloquant","BLOQUANT","À traiter")),"En attente"))))</f>
        <v>En attente</v>
      </c>
    </row>
    <row r="33" ht="76" customHeight="1">
      <c r="A33" s="21" t="str">
        <v>SEC-02</v>
      </c>
      <c r="B33" s="21" t="str">
        <v>Sécurité</v>
      </c>
      <c r="C33" s="33" t="str">
        <v>Critique</v>
      </c>
      <c r="D33" s="21" t="str">
        <v>Préproduction accessible</v>
      </c>
      <c r="E33" s="21" t="str">
        <v>Rechercher données réelles, secrets, clés et chemins locaux</v>
      </c>
      <c r="F33" s="21" t="str">
        <v>Aucun secret ni donnée client brute exposé</v>
      </c>
      <c r="G33" s="21" t="str">
        <v>Code + préproduction</v>
      </c>
      <c r="H33" s="21" t="str">
        <v>Rapport de scan</v>
      </c>
      <c r="I33" s="33" t="str">
        <v>Prestataire</v>
      </c>
      <c r="J33" s="33" t="str">
        <v>À tester</v>
      </c>
      <c r="K33" s="35" t="str"/>
      <c r="L33" s="33" t="str"/>
      <c r="M33" s="33" t="str">
        <v>—</v>
      </c>
      <c r="N33" s="33" t="str"/>
      <c r="O33" s="35" t="str"/>
      <c r="P33" s="34" t="str">
        <f>IF(A33="","",IF(J33="Non applicable",IF(N33="","INCOMPLET","N/A"),IF(J33="Conforme",IF(OR(K33="",L33=""),"INCOMPLET","OK"),IF(J33="À corriger",IF(OR(K33="",M33="",M33="—",N33=""),"INCOMPLET",IF(M33="Bloquant","BLOQUANT","À traiter")),"En attente"))))</f>
        <v>En attente</v>
      </c>
    </row>
    <row r="34" ht="76" customHeight="1">
      <c r="A34" s="21" t="str">
        <v>SEC-03</v>
      </c>
      <c r="B34" s="21" t="str">
        <v>Sécurité</v>
      </c>
      <c r="C34" s="33" t="str">
        <v>Haute</v>
      </c>
      <c r="D34" s="21" t="str">
        <v>Configuration HTTPS finale</v>
      </c>
      <c r="E34" s="21" t="str">
        <v>Tester redirections et ressources mixtes</v>
      </c>
      <c r="F34" s="21" t="str">
        <v>HTTPS forcé ; aucun contenu mixte</v>
      </c>
      <c r="G34" s="21" t="str">
        <v>Production</v>
      </c>
      <c r="H34" s="21" t="str">
        <v>Rapport TLS / navigateur</v>
      </c>
      <c r="I34" s="33" t="str">
        <v>Prestataire</v>
      </c>
      <c r="J34" s="33" t="str">
        <v>À tester</v>
      </c>
      <c r="K34" s="35" t="str"/>
      <c r="L34" s="33" t="str"/>
      <c r="M34" s="33" t="str">
        <v>—</v>
      </c>
      <c r="N34" s="33" t="str"/>
      <c r="O34" s="35" t="str"/>
      <c r="P34" s="34" t="str">
        <f>IF(A34="","",IF(J34="Non applicable",IF(N34="","INCOMPLET","N/A"),IF(J34="Conforme",IF(OR(K34="",L34=""),"INCOMPLET","OK"),IF(J34="À corriger",IF(OR(K34="",M34="",M34="—",N34=""),"INCOMPLET",IF(M34="Bloquant","BLOQUANT","À traiter")),"En attente"))))</f>
        <v>En attente</v>
      </c>
    </row>
    <row r="35" ht="76" customHeight="1">
      <c r="A35" s="21" t="str">
        <v>SEC-04</v>
      </c>
      <c r="B35" s="21" t="str">
        <v>Sécurité</v>
      </c>
      <c r="C35" s="33" t="str">
        <v>Critique</v>
      </c>
      <c r="D35" s="21" t="str">
        <v>Sauvegarde disponible</v>
      </c>
      <c r="E35" s="21" t="str">
        <v>Effectuer une restauration sur environnement isolé</v>
      </c>
      <c r="F35" s="21" t="str">
        <v>Restauration réussie et procédure chronométrée</v>
      </c>
      <c r="G35" s="21" t="str">
        <v>Environnement de test</v>
      </c>
      <c r="H35" s="21" t="str">
        <v>Compte rendu</v>
      </c>
      <c r="I35" s="33" t="str">
        <v>Prestataire</v>
      </c>
      <c r="J35" s="33" t="str">
        <v>À tester</v>
      </c>
      <c r="K35" s="35" t="str"/>
      <c r="L35" s="33" t="str"/>
      <c r="M35" s="33" t="str">
        <v>—</v>
      </c>
      <c r="N35" s="33" t="str"/>
      <c r="O35" s="35" t="str"/>
      <c r="P35" s="34" t="str">
        <f>IF(A35="","",IF(J35="Non applicable",IF(N35="","INCOMPLET","N/A"),IF(J35="Conforme",IF(OR(K35="",L35=""),"INCOMPLET","OK"),IF(J35="À corriger",IF(OR(K35="",M35="",M35="—",N35=""),"INCOMPLET",IF(M35="Bloquant","BLOQUANT","À traiter")),"En attente"))))</f>
        <v>En attente</v>
      </c>
    </row>
    <row r="36" ht="76" customHeight="1">
      <c r="A36" s="21" t="str">
        <v>SEC-05</v>
      </c>
      <c r="B36" s="21" t="str">
        <v>Sécurité</v>
      </c>
      <c r="C36" s="33" t="str">
        <v>Haute</v>
      </c>
      <c r="D36" s="21" t="str">
        <v>Processus d'incident défini</v>
      </c>
      <c r="E36" s="21" t="str">
        <v>Simuler une alerte et l'escalade</v>
      </c>
      <c r="F36" s="21" t="str">
        <v>Contacts, informations et responsabilités connus</v>
      </c>
      <c r="G36" s="21" t="str">
        <v>Exercice sur table</v>
      </c>
      <c r="H36" s="21" t="str">
        <v>Compte rendu</v>
      </c>
      <c r="I36" s="33" t="str">
        <v>Partagé</v>
      </c>
      <c r="J36" s="33" t="str">
        <v>À tester</v>
      </c>
      <c r="K36" s="35" t="str"/>
      <c r="L36" s="33" t="str"/>
      <c r="M36" s="33" t="str">
        <v>—</v>
      </c>
      <c r="N36" s="33" t="str"/>
      <c r="O36" s="35" t="str"/>
      <c r="P36" s="34" t="str">
        <f>IF(A36="","",IF(J36="Non applicable",IF(N36="","INCOMPLET","N/A"),IF(J36="Conforme",IF(OR(K36="",L36=""),"INCOMPLET","OK"),IF(J36="À corriger",IF(OR(K36="",M36="",M36="—",N36=""),"INCOMPLET",IF(M36="Bloquant","BLOQUANT","À traiter")),"En attente"))))</f>
        <v>En attente</v>
      </c>
    </row>
    <row r="37" ht="76" customHeight="1">
      <c r="A37" s="21" t="str">
        <v>SEC-06</v>
      </c>
      <c r="B37" s="21" t="str">
        <v>Sécurité</v>
      </c>
      <c r="C37" s="33" t="str">
        <v>Normale</v>
      </c>
      <c r="D37" s="21" t="str">
        <v>Dépendances inventoriées</v>
      </c>
      <c r="E37" s="21" t="str">
        <v>Vérifier versions et politique de mise à jour</v>
      </c>
      <c r="F37" s="21" t="str">
        <v>Périmètre maintenu et délais de correction documentés</v>
      </c>
      <c r="G37" s="21" t="str">
        <v>Code / hébergement</v>
      </c>
      <c r="H37" s="21" t="str">
        <v>Inventaire</v>
      </c>
      <c r="I37" s="33" t="str">
        <v>Prestataire</v>
      </c>
      <c r="J37" s="33" t="str">
        <v>À tester</v>
      </c>
      <c r="K37" s="35" t="str"/>
      <c r="L37" s="33" t="str"/>
      <c r="M37" s="33" t="str">
        <v>—</v>
      </c>
      <c r="N37" s="33" t="str"/>
      <c r="O37" s="35" t="str"/>
      <c r="P37" s="34" t="str">
        <f>IF(A37="","",IF(J37="Non applicable",IF(N37="","INCOMPLET","N/A"),IF(J37="Conforme",IF(OR(K37="",L37=""),"INCOMPLET","OK"),IF(J37="À corriger",IF(OR(K37="",M37="",M37="—",N37=""),"INCOMPLET",IF(M37="Bloquant","BLOQUANT","À traiter")),"En attente"))))</f>
        <v>En attente</v>
      </c>
    </row>
    <row r="38" ht="76" customHeight="1">
      <c r="A38" s="21" t="str">
        <v>DAT-01</v>
      </c>
      <c r="B38" s="21" t="str">
        <v>Données / RGPD</v>
      </c>
      <c r="C38" s="33" t="str">
        <v>Critique</v>
      </c>
      <c r="D38" s="21" t="str">
        <v>Formulaire final</v>
      </c>
      <c r="E38" s="21" t="str">
        <v>Comparer champs, finalités et mentions</v>
      </c>
      <c r="F38" s="21" t="str">
        <v>Seules données nécessaires ; information présente ; validations juridiques tracées</v>
      </c>
      <c r="G38" s="21" t="str">
        <v>Production</v>
      </c>
      <c r="H38" s="21" t="str">
        <v>Revue documentée</v>
      </c>
      <c r="I38" s="33" t="str">
        <v>Client</v>
      </c>
      <c r="J38" s="33" t="str">
        <v>À tester</v>
      </c>
      <c r="K38" s="35" t="str"/>
      <c r="L38" s="33" t="str"/>
      <c r="M38" s="33" t="str">
        <v>—</v>
      </c>
      <c r="N38" s="33" t="str"/>
      <c r="O38" s="35" t="str"/>
      <c r="P38" s="34" t="str">
        <f>IF(A38="","",IF(J38="Non applicable",IF(N38="","INCOMPLET","N/A"),IF(J38="Conforme",IF(OR(K38="",L38=""),"INCOMPLET","OK"),IF(J38="À corriger",IF(OR(K38="",M38="",M38="—",N38=""),"INCOMPLET",IF(M38="Bloquant","BLOQUANT","À traiter")),"En attente"))))</f>
        <v>En attente</v>
      </c>
    </row>
    <row r="39" ht="76" customHeight="1">
      <c r="A39" s="21" t="str">
        <v>DAT-02</v>
      </c>
      <c r="B39" s="21" t="str">
        <v>Données / RGPD</v>
      </c>
      <c r="C39" s="33" t="str">
        <v>Haute</v>
      </c>
      <c r="D39" s="21" t="str">
        <v>Liste des sous-traitants</v>
      </c>
      <c r="E39" s="21" t="str">
        <v>Vérifier outils, localisation, transferts et garanties</v>
      </c>
      <c r="F39" s="21" t="str">
        <v>Registre projet cohérent ; inconnues signalées</v>
      </c>
      <c r="G39" s="21" t="str">
        <v>Dossier de livraison</v>
      </c>
      <c r="H39" s="21" t="str">
        <v>Liste datée</v>
      </c>
      <c r="I39" s="33" t="str">
        <v>Client</v>
      </c>
      <c r="J39" s="33" t="str">
        <v>À tester</v>
      </c>
      <c r="K39" s="35" t="str"/>
      <c r="L39" s="33" t="str"/>
      <c r="M39" s="33" t="str">
        <v>—</v>
      </c>
      <c r="N39" s="33" t="str"/>
      <c r="O39" s="35" t="str"/>
      <c r="P39" s="34" t="str">
        <f>IF(A39="","",IF(J39="Non applicable",IF(N39="","INCOMPLET","N/A"),IF(J39="Conforme",IF(OR(K39="",L39=""),"INCOMPLET","OK"),IF(J39="À corriger",IF(OR(K39="",M39="",M39="—",N39=""),"INCOMPLET",IF(M39="Bloquant","BLOQUANT","À traiter")),"En attente"))))</f>
        <v>En attente</v>
      </c>
    </row>
    <row r="40" ht="76" customHeight="1">
      <c r="A40" s="21" t="str">
        <v>DAT-03</v>
      </c>
      <c r="B40" s="21" t="str">
        <v>Données / RGPD</v>
      </c>
      <c r="C40" s="33" t="str">
        <v>Critique</v>
      </c>
      <c r="D40" s="21" t="str">
        <v>Traceurs configurés</v>
      </c>
      <c r="E40" s="21" t="str">
        <v>Refuser puis accepter les traceurs non exemptés</v>
      </c>
      <c r="F40" s="21" t="str">
        <v>Choix respecté ; aucun déclenchement prématuré</v>
      </c>
      <c r="G40" s="21" t="str">
        <v>Navigateur vierge</v>
      </c>
      <c r="H40" s="21" t="str">
        <v>Capture réseau</v>
      </c>
      <c r="I40" s="33" t="str">
        <v>Partagé</v>
      </c>
      <c r="J40" s="33" t="str">
        <v>À tester</v>
      </c>
      <c r="K40" s="35" t="str"/>
      <c r="L40" s="33" t="str"/>
      <c r="M40" s="33" t="str">
        <v>—</v>
      </c>
      <c r="N40" s="33" t="str"/>
      <c r="O40" s="35" t="str"/>
      <c r="P40" s="34" t="str">
        <f>IF(A40="","",IF(J40="Non applicable",IF(N40="","INCOMPLET","N/A"),IF(J40="Conforme",IF(OR(K40="",L40=""),"INCOMPLET","OK"),IF(J40="À corriger",IF(OR(K40="",M40="",M40="—",N40=""),"INCOMPLET",IF(M40="Bloquant","BLOQUANT","À traiter")),"En attente"))))</f>
        <v>En attente</v>
      </c>
    </row>
    <row r="41" ht="76" customHeight="1">
      <c r="A41" s="21" t="str">
        <v>DAT-04</v>
      </c>
      <c r="B41" s="21" t="str">
        <v>Données / RGPD</v>
      </c>
      <c r="C41" s="33" t="str">
        <v>Haute</v>
      </c>
      <c r="D41" s="21" t="str">
        <v>Demande d'exercice simulée</v>
      </c>
      <c r="E41" s="21" t="str">
        <v>Suivre le parcours de contact et traitement</v>
      </c>
      <c r="F41" s="21" t="str">
        <v>Point de contact et procédure opérationnels</v>
      </c>
      <c r="G41" s="21" t="str">
        <v>Exercice sur table</v>
      </c>
      <c r="H41" s="21" t="str">
        <v>Compte rendu</v>
      </c>
      <c r="I41" s="33" t="str">
        <v>Client</v>
      </c>
      <c r="J41" s="33" t="str">
        <v>À tester</v>
      </c>
      <c r="K41" s="35" t="str"/>
      <c r="L41" s="33" t="str"/>
      <c r="M41" s="33" t="str">
        <v>—</v>
      </c>
      <c r="N41" s="33" t="str"/>
      <c r="O41" s="35" t="str"/>
      <c r="P41" s="34" t="str">
        <f>IF(A41="","",IF(J41="Non applicable",IF(N41="","INCOMPLET","N/A"),IF(J41="Conforme",IF(OR(K41="",L41=""),"INCOMPLET","OK"),IF(J41="À corriger",IF(OR(K41="",M41="",M41="—",N41=""),"INCOMPLET",IF(M41="Bloquant","BLOQUANT","À traiter")),"En attente"))))</f>
        <v>En attente</v>
      </c>
    </row>
    <row r="42" ht="76" customHeight="1">
      <c r="A42" s="21" t="str">
        <v>ANA-01</v>
      </c>
      <c r="B42" s="21" t="str">
        <v>Mesure</v>
      </c>
      <c r="C42" s="33" t="str">
        <v>Haute</v>
      </c>
      <c r="D42" s="21" t="str">
        <v>Plan de mesure validé</v>
      </c>
      <c r="E42" s="21" t="str">
        <v>Déclencher chaque événement prévu</v>
      </c>
      <c r="F42" s="21" t="str">
        <v>Événement unique, nom stable, aucune donnée personnelle libre</v>
      </c>
      <c r="G42" s="21" t="str">
        <v>Préproduction</v>
      </c>
      <c r="H42" s="21" t="str">
        <v>Console / outil</v>
      </c>
      <c r="I42" s="33" t="str">
        <v>Partagé</v>
      </c>
      <c r="J42" s="33" t="str">
        <v>À tester</v>
      </c>
      <c r="K42" s="35" t="str"/>
      <c r="L42" s="33" t="str"/>
      <c r="M42" s="33" t="str">
        <v>—</v>
      </c>
      <c r="N42" s="33" t="str"/>
      <c r="O42" s="35" t="str"/>
      <c r="P42" s="34" t="str">
        <f>IF(A42="","",IF(J42="Non applicable",IF(N42="","INCOMPLET","N/A"),IF(J42="Conforme",IF(OR(K42="",L42=""),"INCOMPLET","OK"),IF(J42="À corriger",IF(OR(K42="",M42="",M42="—",N42=""),"INCOMPLET",IF(M42="Bloquant","BLOQUANT","À traiter")),"En attente"))))</f>
        <v>En attente</v>
      </c>
    </row>
    <row r="43" ht="76" customHeight="1">
      <c r="A43" s="21" t="str">
        <v>ANA-02</v>
      </c>
      <c r="B43" s="21" t="str">
        <v>Mesure</v>
      </c>
      <c r="C43" s="33" t="str">
        <v>Normale</v>
      </c>
      <c r="D43" s="21" t="str">
        <v>Filtres internes prévus</v>
      </c>
      <c r="E43" s="21" t="str">
        <v>Tester visites internes et paramètres</v>
      </c>
      <c r="F43" s="21" t="str">
        <v>Mesure comprise et limites documentées</v>
      </c>
      <c r="G43" s="21" t="str">
        <v>Production</v>
      </c>
      <c r="H43" s="21" t="str">
        <v>Note de configuration</v>
      </c>
      <c r="I43" s="33" t="str">
        <v>Client</v>
      </c>
      <c r="J43" s="33" t="str">
        <v>À tester</v>
      </c>
      <c r="K43" s="35" t="str"/>
      <c r="L43" s="33" t="str"/>
      <c r="M43" s="33" t="str">
        <v>—</v>
      </c>
      <c r="N43" s="33" t="str"/>
      <c r="O43" s="35" t="str"/>
      <c r="P43" s="34" t="str">
        <f>IF(A43="","",IF(J43="Non applicable",IF(N43="","INCOMPLET","N/A"),IF(J43="Conforme",IF(OR(K43="",L43=""),"INCOMPLET","OK"),IF(J43="À corriger",IF(OR(K43="",M43="",M43="—",N43=""),"INCOMPLET",IF(M43="Bloquant","BLOQUANT","À traiter")),"En attente"))))</f>
        <v>En attente</v>
      </c>
    </row>
    <row r="44" ht="76" customHeight="1">
      <c r="A44" s="21" t="str">
        <v>CMS-01</v>
      </c>
      <c r="B44" s="21" t="str">
        <v>Autonomie</v>
      </c>
      <c r="C44" s="33" t="str">
        <v>Critique</v>
      </c>
      <c r="D44" s="21" t="str">
        <v>Formation réalisée</v>
      </c>
      <c r="E44" s="21" t="str">
        <v>Créer et publier une page depuis un modèle</v>
      </c>
      <c r="F44" s="21" t="str">
        <v>Utilisateur autorisé termine sans intervention technique</v>
      </c>
      <c r="G44" s="21" t="str">
        <v>Administration</v>
      </c>
      <c r="H44" s="21" t="str">
        <v>Test chronométré</v>
      </c>
      <c r="I44" s="33" t="str">
        <v>Client</v>
      </c>
      <c r="J44" s="33" t="str">
        <v>À tester</v>
      </c>
      <c r="K44" s="35" t="str"/>
      <c r="L44" s="33" t="str"/>
      <c r="M44" s="33" t="str">
        <v>—</v>
      </c>
      <c r="N44" s="33" t="str"/>
      <c r="O44" s="35" t="str"/>
      <c r="P44" s="34" t="str">
        <f>IF(A44="","",IF(J44="Non applicable",IF(N44="","INCOMPLET","N/A"),IF(J44="Conforme",IF(OR(K44="",L44=""),"INCOMPLET","OK"),IF(J44="À corriger",IF(OR(K44="",M44="",M44="—",N44=""),"INCOMPLET",IF(M44="Bloquant","BLOQUANT","À traiter")),"En attente"))))</f>
        <v>En attente</v>
      </c>
    </row>
    <row r="45" ht="76" customHeight="1">
      <c r="A45" s="21" t="str">
        <v>CMS-02</v>
      </c>
      <c r="B45" s="21" t="str">
        <v>Autonomie</v>
      </c>
      <c r="C45" s="33" t="str">
        <v>Haute</v>
      </c>
      <c r="D45" s="21" t="str">
        <v>Rôles configurés</v>
      </c>
      <c r="E45" s="21" t="str">
        <v>Tester éditeur et administrateur</v>
      </c>
      <c r="F45" s="21" t="str">
        <v>Chaque rôle voit uniquement les actions nécessaires</v>
      </c>
      <c r="G45" s="21" t="str">
        <v>Administration</v>
      </c>
      <c r="H45" s="21" t="str">
        <v>Captures</v>
      </c>
      <c r="I45" s="33" t="str">
        <v>Partagé</v>
      </c>
      <c r="J45" s="33" t="str">
        <v>À tester</v>
      </c>
      <c r="K45" s="35" t="str"/>
      <c r="L45" s="33" t="str"/>
      <c r="M45" s="33" t="str">
        <v>—</v>
      </c>
      <c r="N45" s="33" t="str"/>
      <c r="O45" s="35" t="str"/>
      <c r="P45" s="34" t="str">
        <f>IF(A45="","",IF(J45="Non applicable",IF(N45="","INCOMPLET","N/A"),IF(J45="Conforme",IF(OR(K45="",L45=""),"INCOMPLET","OK"),IF(J45="À corriger",IF(OR(K45="",M45="",M45="—",N45=""),"INCOMPLET",IF(M45="Bloquant","BLOQUANT","À traiter")),"En attente"))))</f>
        <v>En attente</v>
      </c>
    </row>
    <row r="46" ht="76" customHeight="1">
      <c r="A46" s="21" t="str">
        <v>CMS-03</v>
      </c>
      <c r="B46" s="21" t="str">
        <v>Autonomie</v>
      </c>
      <c r="C46" s="33" t="str">
        <v>Normale</v>
      </c>
      <c r="D46" s="21" t="str">
        <v>Guide de contribution remis</v>
      </c>
      <c r="E46" s="21" t="str">
        <v>Mettre à jour texte, image, title et description</v>
      </c>
      <c r="F46" s="21" t="str">
        <v>Procédure claire et résultat publié correctement</v>
      </c>
      <c r="G46" s="21" t="str">
        <v>Administration</v>
      </c>
      <c r="H46" s="21" t="str">
        <v>Vidéo / guide</v>
      </c>
      <c r="I46" s="33" t="str">
        <v>Client</v>
      </c>
      <c r="J46" s="33" t="str">
        <v>À tester</v>
      </c>
      <c r="K46" s="35" t="str"/>
      <c r="L46" s="33" t="str"/>
      <c r="M46" s="33" t="str">
        <v>—</v>
      </c>
      <c r="N46" s="33" t="str"/>
      <c r="O46" s="35" t="str"/>
      <c r="P46" s="34" t="str">
        <f>IF(A46="","",IF(J46="Non applicable",IF(N46="","INCOMPLET","N/A"),IF(J46="Conforme",IF(OR(K46="",L46=""),"INCOMPLET","OK"),IF(J46="À corriger",IF(OR(K46="",M46="",M46="—",N46=""),"INCOMPLET",IF(M46="Bloquant","BLOQUANT","À traiter")),"En attente"))))</f>
        <v>En attente</v>
      </c>
    </row>
    <row r="47" ht="76" customHeight="1">
      <c r="A47" s="21" t="str">
        <v>INT-01</v>
      </c>
      <c r="B47" s="21" t="str">
        <v>Intégrations</v>
      </c>
      <c r="C47" s="33" t="str">
        <v>Critique</v>
      </c>
      <c r="D47" s="21" t="str">
        <v>Compte de test CRM actif</v>
      </c>
      <c r="E47" s="21" t="str">
        <v>Envoyer, modifier puis renvoyer une demande</v>
      </c>
      <c r="F47" s="21" t="str">
        <v>Données correctes, doublons gérés selon règle</v>
      </c>
      <c r="G47" s="21" t="str">
        <v>Préproduction</v>
      </c>
      <c r="H47" s="21" t="str">
        <v>CRM + logs</v>
      </c>
      <c r="I47" s="33" t="str">
        <v>Partagé</v>
      </c>
      <c r="J47" s="33" t="str">
        <v>À tester</v>
      </c>
      <c r="K47" s="35" t="str"/>
      <c r="L47" s="33" t="str"/>
      <c r="M47" s="33" t="str">
        <v>—</v>
      </c>
      <c r="N47" s="33" t="str"/>
      <c r="O47" s="35" t="str"/>
      <c r="P47" s="34" t="str">
        <f>IF(A47="","",IF(J47="Non applicable",IF(N47="","INCOMPLET","N/A"),IF(J47="Conforme",IF(OR(K47="",L47=""),"INCOMPLET","OK"),IF(J47="À corriger",IF(OR(K47="",M47="",M47="—",N47=""),"INCOMPLET",IF(M47="Bloquant","BLOQUANT","À traiter")),"En attente"))))</f>
        <v>En attente</v>
      </c>
    </row>
    <row r="48" ht="76" customHeight="1">
      <c r="A48" s="21" t="str">
        <v>INT-02</v>
      </c>
      <c r="B48" s="21" t="str">
        <v>Intégrations</v>
      </c>
      <c r="C48" s="33" t="str">
        <v>Haute</v>
      </c>
      <c r="D48" s="21" t="str">
        <v>Limites API documentées</v>
      </c>
      <c r="E48" s="21" t="str">
        <v>Tester timeout, erreur et quota</v>
      </c>
      <c r="F48" s="21" t="str">
        <v>Erreur gérée ; alerte et secours fonctionnels</v>
      </c>
      <c r="G48" s="21" t="str">
        <v>Préproduction</v>
      </c>
      <c r="H48" s="21" t="str">
        <v>Logs expurgés</v>
      </c>
      <c r="I48" s="33" t="str">
        <v>Prestataire</v>
      </c>
      <c r="J48" s="33" t="str">
        <v>À tester</v>
      </c>
      <c r="K48" s="35" t="str"/>
      <c r="L48" s="33" t="str"/>
      <c r="M48" s="33" t="str">
        <v>—</v>
      </c>
      <c r="N48" s="33" t="str"/>
      <c r="O48" s="35" t="str"/>
      <c r="P48" s="34" t="str">
        <f>IF(A48="","",IF(J48="Non applicable",IF(N48="","INCOMPLET","N/A"),IF(J48="Conforme",IF(OR(K48="",L48=""),"INCOMPLET","OK"),IF(J48="À corriger",IF(OR(K48="",M48="",M48="—",N48=""),"INCOMPLET",IF(M48="Bloquant","BLOQUANT","À traiter")),"En attente"))))</f>
        <v>En attente</v>
      </c>
    </row>
    <row r="49" ht="76" customHeight="1">
      <c r="A49" s="21" t="str">
        <v>OPS-01</v>
      </c>
      <c r="B49" s="21" t="str">
        <v>Exploitation</v>
      </c>
      <c r="C49" s="33" t="str">
        <v>Critique</v>
      </c>
      <c r="D49" s="21" t="str">
        <v>Avant procès-verbal</v>
      </c>
      <c r="E49" s="21" t="str">
        <v>Vérifier domaine, hébergement, dépôt, analytics et Search Console</v>
      </c>
      <c r="F49" s="21" t="str">
        <v>Comptes et facturation conformes au contrat ; accès client remis</v>
      </c>
      <c r="G49" s="21" t="str">
        <v>Dossier de livraison</v>
      </c>
      <c r="H49" s="21" t="str">
        <v>Inventaire signé</v>
      </c>
      <c r="I49" s="33" t="str">
        <v>Partagé</v>
      </c>
      <c r="J49" s="33" t="str">
        <v>À tester</v>
      </c>
      <c r="K49" s="35" t="str"/>
      <c r="L49" s="33" t="str"/>
      <c r="M49" s="33" t="str">
        <v>—</v>
      </c>
      <c r="N49" s="33" t="str"/>
      <c r="O49" s="35" t="str"/>
      <c r="P49" s="34" t="str">
        <f>IF(A49="","",IF(J49="Non applicable",IF(N49="","INCOMPLET","N/A"),IF(J49="Conforme",IF(OR(K49="",L49=""),"INCOMPLET","OK"),IF(J49="À corriger",IF(OR(K49="",M49="",M49="—",N49=""),"INCOMPLET",IF(M49="Bloquant","BLOQUANT","À traiter")),"En attente"))))</f>
        <v>En attente</v>
      </c>
    </row>
    <row r="50" ht="76" customHeight="1">
      <c r="A50" s="21" t="str">
        <v>OPS-02</v>
      </c>
      <c r="B50" s="21" t="str">
        <v>Exploitation</v>
      </c>
      <c r="C50" s="33" t="str">
        <v>Haute</v>
      </c>
      <c r="D50" s="21" t="str">
        <v>Inventaire des licences</v>
      </c>
      <c r="E50" s="21" t="str">
        <v>Contrôler code spécifique, open source, polices, photos et plugins</v>
      </c>
      <c r="F50" s="21" t="str">
        <v>Droits et licences identifiés ; exclusions visibles</v>
      </c>
      <c r="G50" s="21" t="str">
        <v>Dossier de livraison</v>
      </c>
      <c r="H50" s="21" t="str">
        <v>Inventaire licences</v>
      </c>
      <c r="I50" s="33" t="str">
        <v>Prestataire</v>
      </c>
      <c r="J50" s="33" t="str">
        <v>À tester</v>
      </c>
      <c r="K50" s="35" t="str"/>
      <c r="L50" s="33" t="str"/>
      <c r="M50" s="33" t="str">
        <v>—</v>
      </c>
      <c r="N50" s="33" t="str"/>
      <c r="O50" s="35" t="str"/>
      <c r="P50" s="34" t="str">
        <f>IF(A50="","",IF(J50="Non applicable",IF(N50="","INCOMPLET","N/A"),IF(J50="Conforme",IF(OR(K50="",L50=""),"INCOMPLET","OK"),IF(J50="À corriger",IF(OR(K50="",M50="",M50="—",N50=""),"INCOMPLET",IF(M50="Bloquant","BLOQUANT","À traiter")),"En attente"))))</f>
        <v>En attente</v>
      </c>
    </row>
    <row r="51" ht="76" customHeight="1">
      <c r="A51" s="21" t="str">
        <v>OPS-03</v>
      </c>
      <c r="B51" s="21" t="str">
        <v>Exploitation</v>
      </c>
      <c r="C51" s="33" t="str">
        <v>Haute</v>
      </c>
      <c r="D51" s="21" t="str">
        <v>Export disponible</v>
      </c>
      <c r="E51" s="21" t="str">
        <v>Exporter contenus et données dans les formats convenus</v>
      </c>
      <c r="F51" s="21" t="str">
        <v>Fichiers lisibles et procédure reproductible</v>
      </c>
      <c r="G51" s="21" t="str">
        <v>Production</v>
      </c>
      <c r="H51" s="21" t="str">
        <v>Archive de test</v>
      </c>
      <c r="I51" s="33" t="str">
        <v>Partagé</v>
      </c>
      <c r="J51" s="33" t="str">
        <v>À tester</v>
      </c>
      <c r="K51" s="35" t="str"/>
      <c r="L51" s="33" t="str"/>
      <c r="M51" s="33" t="str">
        <v>—</v>
      </c>
      <c r="N51" s="33" t="str"/>
      <c r="O51" s="35" t="str"/>
      <c r="P51" s="34" t="str">
        <f>IF(A51="","",IF(J51="Non applicable",IF(N51="","INCOMPLET","N/A"),IF(J51="Conforme",IF(OR(K51="",L51=""),"INCOMPLET","OK"),IF(J51="À corriger",IF(OR(K51="",M51="",M51="—",N51=""),"INCOMPLET",IF(M51="Bloquant","BLOQUANT","À traiter")),"En attente"))))</f>
        <v>En attente</v>
      </c>
    </row>
    <row r="52" ht="76" customHeight="1">
      <c r="A52" s="21" t="str">
        <v>OPS-04</v>
      </c>
      <c r="B52" s="21" t="str">
        <v>Exploitation</v>
      </c>
      <c r="C52" s="33" t="str">
        <v>Haute</v>
      </c>
      <c r="D52" s="21" t="str">
        <v>Maintenance proposée</v>
      </c>
      <c r="E52" s="21" t="str">
        <v>Comparer périmètre, délais, exclusions et prix</v>
      </c>
      <c r="F52" s="21" t="str">
        <v>Offre exploitable ; garantie et évolutions séparées</v>
      </c>
      <c r="G52" s="21" t="str">
        <v>Contrat / offre</v>
      </c>
      <c r="H52" s="21" t="str">
        <v>Tableau comparatif</v>
      </c>
      <c r="I52" s="33" t="str">
        <v>Client</v>
      </c>
      <c r="J52" s="33" t="str">
        <v>À tester</v>
      </c>
      <c r="K52" s="35" t="str"/>
      <c r="L52" s="33" t="str"/>
      <c r="M52" s="33" t="str">
        <v>—</v>
      </c>
      <c r="N52" s="33" t="str"/>
      <c r="O52" s="35" t="str"/>
      <c r="P52" s="34" t="str">
        <f>IF(A52="","",IF(J52="Non applicable",IF(N52="","INCOMPLET","N/A"),IF(J52="Conforme",IF(OR(K52="",L52=""),"INCOMPLET","OK"),IF(J52="À corriger",IF(OR(K52="",M52="",M52="—",N52=""),"INCOMPLET",IF(M52="Bloquant","BLOQUANT","À traiter")),"En attente"))))</f>
        <v>En attente</v>
      </c>
    </row>
    <row r="53" ht="76" customHeight="1">
      <c r="A53" s="21" t="str">
        <v>OPS-05</v>
      </c>
      <c r="B53" s="21" t="str">
        <v>Exploitation</v>
      </c>
      <c r="C53" s="33" t="str">
        <v>Normale</v>
      </c>
      <c r="D53" s="21" t="str">
        <v>Procédure de sortie fournie</v>
      </c>
      <c r="E53" s="21" t="str">
        <v>Simuler la remise à un tiers</v>
      </c>
      <c r="F53" s="21" t="str">
        <v>Accès, données, code et documentation récupérables selon contrat</v>
      </c>
      <c r="G53" s="21" t="str">
        <v>Exercice documentaire</v>
      </c>
      <c r="H53" s="21" t="str">
        <v>Checklist signée</v>
      </c>
      <c r="I53" s="33" t="str">
        <v>Partagé</v>
      </c>
      <c r="J53" s="33" t="str">
        <v>À tester</v>
      </c>
      <c r="K53" s="35" t="str"/>
      <c r="L53" s="33" t="str"/>
      <c r="M53" s="33" t="str">
        <v>—</v>
      </c>
      <c r="N53" s="33" t="str"/>
      <c r="O53" s="35" t="str"/>
      <c r="P53" s="34" t="str">
        <f>IF(A53="","",IF(J53="Non applicable",IF(N53="","INCOMPLET","N/A"),IF(J53="Conforme",IF(OR(K53="",L53=""),"INCOMPLET","OK"),IF(J53="À corriger",IF(OR(K53="",M53="",M53="—",N53=""),"INCOMPLET",IF(M53="Bloquant","BLOQUANT","À traiter")),"En attente"))))</f>
        <v>En attente</v>
      </c>
    </row>
    <row r="54" ht="76" customHeight="1">
      <c r="A54" s="21" t="str">
        <v>DOC-01</v>
      </c>
      <c r="B54" s="21" t="str">
        <v>Documentation</v>
      </c>
      <c r="C54" s="33" t="str">
        <v>Haute</v>
      </c>
      <c r="D54" s="21" t="str">
        <v>Dossier de livraison complet</v>
      </c>
      <c r="E54" s="21" t="str">
        <v>Suivre la procédure d'installation ou reprise</v>
      </c>
      <c r="F54" s="21" t="str">
        <v>Un tiers compétent comprend l'architecture et les opérations courantes</v>
      </c>
      <c r="G54" s="21" t="str">
        <v>Dossier remis</v>
      </c>
      <c r="H54" s="21" t="str">
        <v>Relecture tierce</v>
      </c>
      <c r="I54" s="33" t="str">
        <v>Partagé</v>
      </c>
      <c r="J54" s="33" t="str">
        <v>À tester</v>
      </c>
      <c r="K54" s="35" t="str"/>
      <c r="L54" s="33" t="str"/>
      <c r="M54" s="33" t="str">
        <v>—</v>
      </c>
      <c r="N54" s="33" t="str"/>
      <c r="O54" s="35" t="str"/>
      <c r="P54" s="34" t="str">
        <f>IF(A54="","",IF(J54="Non applicable",IF(N54="","INCOMPLET","N/A"),IF(J54="Conforme",IF(OR(K54="",L54=""),"INCOMPLET","OK"),IF(J54="À corriger",IF(OR(K54="",M54="",M54="—",N54=""),"INCOMPLET",IF(M54="Bloquant","BLOQUANT","À traiter")),"En attente"))))</f>
        <v>En attente</v>
      </c>
    </row>
    <row r="55" ht="76" customHeight="1">
      <c r="A55" s="21" t="str">
        <v>DOC-02</v>
      </c>
      <c r="B55" s="21" t="str">
        <v>Documentation</v>
      </c>
      <c r="C55" s="33" t="str">
        <v>Normale</v>
      </c>
      <c r="D55" s="21" t="str">
        <v>Contacts de support définis</v>
      </c>
      <c r="E55" s="21" t="str">
        <v>Créer une demande fictive</v>
      </c>
      <c r="F55" s="21" t="str">
        <v>Canal, priorité et délai applicables compris</v>
      </c>
      <c r="G55" s="21" t="str">
        <v>Support</v>
      </c>
      <c r="H55" s="21" t="str">
        <v>Ticket fictif</v>
      </c>
      <c r="I55" s="33" t="str">
        <v>Client</v>
      </c>
      <c r="J55" s="33" t="str">
        <v>À tester</v>
      </c>
      <c r="K55" s="35" t="str"/>
      <c r="L55" s="33" t="str"/>
      <c r="M55" s="33" t="str">
        <v>—</v>
      </c>
      <c r="N55" s="33" t="str"/>
      <c r="O55" s="35" t="str"/>
      <c r="P55" s="34" t="str">
        <f>IF(A55="","",IF(J55="Non applicable",IF(N55="","INCOMPLET","N/A"),IF(J55="Conforme",IF(OR(K55="",L55=""),"INCOMPLET","OK"),IF(J55="À corriger",IF(OR(K55="",M55="",M55="—",N55=""),"INCOMPLET",IF(M55="Bloquant","BLOQUANT","À traiter")),"En attente"))))</f>
        <v>En attente</v>
      </c>
    </row>
    <row r="56" ht="76" customHeight="1">
      <c r="A56" s="21" t="str">
        <v>LEG-01</v>
      </c>
      <c r="B56" s="21" t="str">
        <v>Contractuel</v>
      </c>
      <c r="C56" s="33" t="str">
        <v>Critique</v>
      </c>
      <c r="D56" s="21" t="str">
        <v>Version finale du périmètre</v>
      </c>
      <c r="E56" s="21" t="str">
        <v>Comparer contrat, devis, CDC et addenda</v>
      </c>
      <c r="F56" s="21" t="str">
        <v>Ordre de priorité et écarts compris par les parties</v>
      </c>
      <c r="G56" s="21" t="str">
        <v>Dossier contractuel</v>
      </c>
      <c r="H56" s="21" t="str">
        <v>Revue compétente</v>
      </c>
      <c r="I56" s="33" t="str">
        <v>Client</v>
      </c>
      <c r="J56" s="33" t="str">
        <v>À tester</v>
      </c>
      <c r="K56" s="35" t="str"/>
      <c r="L56" s="33" t="str"/>
      <c r="M56" s="33" t="str">
        <v>—</v>
      </c>
      <c r="N56" s="33" t="str"/>
      <c r="O56" s="35" t="str"/>
      <c r="P56" s="34" t="str">
        <f>IF(A56="","",IF(J56="Non applicable",IF(N56="","INCOMPLET","N/A"),IF(J56="Conforme",IF(OR(K56="",L56=""),"INCOMPLET","OK"),IF(J56="À corriger",IF(OR(K56="",M56="",M56="—",N56=""),"INCOMPLET",IF(M56="Bloquant","BLOQUANT","À traiter")),"En attente"))))</f>
        <v>En attente</v>
      </c>
    </row>
    <row r="57" ht="76" customHeight="1">
      <c r="A57" s="21" t="str">
        <v>LEG-02</v>
      </c>
      <c r="B57" s="21" t="str">
        <v>Contractuel</v>
      </c>
      <c r="C57" s="33" t="str">
        <v>Haute</v>
      </c>
      <c r="D57" s="21" t="str">
        <v>Livrables et droits listés</v>
      </c>
      <c r="E57" s="21" t="str">
        <v>Vérifier cession/licence et éléments tiers</v>
      </c>
      <c r="F57" s="21" t="str">
        <v>Droits transmis et domaine d'exploitation délimités au contrat</v>
      </c>
      <c r="G57" s="21" t="str">
        <v>Dossier contractuel</v>
      </c>
      <c r="H57" s="21" t="str">
        <v>Revue juridique</v>
      </c>
      <c r="I57" s="33" t="str">
        <v>Client</v>
      </c>
      <c r="J57" s="33" t="str">
        <v>À tester</v>
      </c>
      <c r="K57" s="35" t="str"/>
      <c r="L57" s="33" t="str"/>
      <c r="M57" s="33" t="str">
        <v>—</v>
      </c>
      <c r="N57" s="33" t="str"/>
      <c r="O57" s="35" t="str"/>
      <c r="P57" s="34" t="str">
        <f>IF(A57="","",IF(J57="Non applicable",IF(N57="","INCOMPLET","N/A"),IF(J57="Conforme",IF(OR(K57="",L57=""),"INCOMPLET","OK"),IF(J57="À corriger",IF(OR(K57="",M57="",M57="—",N57=""),"INCOMPLET",IF(M57="Bloquant","BLOQUANT","À traiter")),"En attente"))))</f>
        <v>En attente</v>
      </c>
    </row>
    <row r="58" ht="76" customHeight="1">
      <c r="A58" s="21" t="str">
        <v>REL-01</v>
      </c>
      <c r="B58" s="21" t="str">
        <v>Mise en ligne</v>
      </c>
      <c r="C58" s="33" t="str">
        <v>Critique</v>
      </c>
      <c r="D58" s="21" t="str">
        <v>Plan de bascule validé</v>
      </c>
      <c r="E58" s="21" t="str">
        <v>Exécuter checklist domaine, DNS, sauvegarde, indexation et retour arrière</v>
      </c>
      <c r="F58" s="21" t="str">
        <v>Bascule tracée ; responsables et critères de retour connus</v>
      </c>
      <c r="G58" s="21" t="str">
        <v>Production</v>
      </c>
      <c r="H58" s="21" t="str">
        <v>Journal de bascule</v>
      </c>
      <c r="I58" s="33" t="str">
        <v>Partagé</v>
      </c>
      <c r="J58" s="33" t="str">
        <v>À tester</v>
      </c>
      <c r="K58" s="35" t="str"/>
      <c r="L58" s="33" t="str"/>
      <c r="M58" s="33" t="str">
        <v>—</v>
      </c>
      <c r="N58" s="33" t="str"/>
      <c r="O58" s="35" t="str"/>
      <c r="P58" s="34" t="str">
        <f>IF(A58="","",IF(J58="Non applicable",IF(N58="","INCOMPLET","N/A"),IF(J58="Conforme",IF(OR(K58="",L58=""),"INCOMPLET","OK"),IF(J58="À corriger",IF(OR(K58="",M58="",M58="—",N58=""),"INCOMPLET",IF(M58="Bloquant","BLOQUANT","À traiter")),"En attente"))))</f>
        <v>En attente</v>
      </c>
    </row>
    <row r="59" ht="76" customHeight="1">
      <c r="A59" s="21" t="str">
        <v>REL-02</v>
      </c>
      <c r="B59" s="21" t="str">
        <v>Mise en ligne</v>
      </c>
      <c r="C59" s="33" t="str">
        <v>Critique</v>
      </c>
      <c r="D59" s="21" t="str">
        <v>Production ouverte</v>
      </c>
      <c r="E59" s="21" t="str">
        <v>Exécuter le parcours critique de bout en bout</v>
      </c>
      <c r="F59" s="21" t="str">
        <v>Parcours, emails, intégrations et mesure fonctionnent en production</v>
      </c>
      <c r="G59" s="21" t="str">
        <v>Production</v>
      </c>
      <c r="H59" s="21" t="str">
        <v>Preuves datées</v>
      </c>
      <c r="I59" s="33" t="str">
        <v>Partagé</v>
      </c>
      <c r="J59" s="33" t="str">
        <v>À tester</v>
      </c>
      <c r="K59" s="35" t="str"/>
      <c r="L59" s="33" t="str"/>
      <c r="M59" s="33" t="str">
        <v>—</v>
      </c>
      <c r="N59" s="33" t="str"/>
      <c r="O59" s="35" t="str"/>
      <c r="P59" s="34" t="str">
        <f>IF(A59="","",IF(J59="Non applicable",IF(N59="","INCOMPLET","N/A"),IF(J59="Conforme",IF(OR(K59="",L59=""),"INCOMPLET","OK"),IF(J59="À corriger",IF(OR(K59="",M59="",M59="—",N59=""),"INCOMPLET",IF(M59="Bloquant","BLOQUANT","À traiter")),"En attente"))))</f>
        <v>En attente</v>
      </c>
    </row>
    <row r="60" ht="76" customHeight="1">
      <c r="A60" s="21" t="str">
        <v>REL-03</v>
      </c>
      <c r="B60" s="21" t="str">
        <v>Mise en ligne</v>
      </c>
      <c r="C60" s="33" t="str">
        <v>Haute</v>
      </c>
      <c r="D60" s="21" t="str">
        <v>J+1</v>
      </c>
      <c r="E60" s="21" t="str">
        <v>Contrôler erreurs, logs, 404, formulaires et performance</v>
      </c>
      <c r="F60" s="21" t="str">
        <v>Aucune anomalie critique non traitée ; plan d'action actif</v>
      </c>
      <c r="G60" s="21" t="str">
        <v>Production</v>
      </c>
      <c r="H60" s="21" t="str">
        <v>Compte rendu J+1</v>
      </c>
      <c r="I60" s="33" t="str">
        <v>Partagé</v>
      </c>
      <c r="J60" s="33" t="str">
        <v>À tester</v>
      </c>
      <c r="K60" s="35" t="str"/>
      <c r="L60" s="33" t="str"/>
      <c r="M60" s="33" t="str">
        <v>—</v>
      </c>
      <c r="N60" s="33" t="str"/>
      <c r="O60" s="35" t="str"/>
      <c r="P60" s="34" t="str">
        <f>IF(A60="","",IF(J60="Non applicable",IF(N60="","INCOMPLET","N/A"),IF(J60="Conforme",IF(OR(K60="",L60=""),"INCOMPLET","OK"),IF(J60="À corriger",IF(OR(K60="",M60="",M60="—",N60=""),"INCOMPLET",IF(M60="Bloquant","BLOQUANT","À traiter")),"En attente"))))</f>
        <v>En attente</v>
      </c>
    </row>
    <row r="61" ht="76" customHeight="1">
      <c r="A61" s="21"/>
      <c r="B61" s="21"/>
      <c r="C61" s="33"/>
      <c r="D61" s="21"/>
      <c r="E61" s="21"/>
      <c r="F61" s="21"/>
      <c r="G61" s="21"/>
      <c r="H61" s="21"/>
      <c r="I61" s="33"/>
      <c r="J61" s="33" t="str">
        <v>À tester</v>
      </c>
      <c r="K61" s="35"/>
      <c r="L61" s="33"/>
      <c r="M61" s="33" t="str">
        <v>—</v>
      </c>
      <c r="N61" s="33"/>
      <c r="O61" s="35"/>
      <c r="P61" s="34" t="str">
        <f>IF(A61="","",IF(J61="Non applicable",IF(N61="","INCOMPLET","N/A"),IF(J61="Conforme",IF(OR(K61="",L61=""),"INCOMPLET","OK"),IF(J61="À corriger",IF(OR(K61="",M61="",M61="—",N61=""),"INCOMPLET",IF(M61="Bloquant","BLOQUANT","À traiter")),"En attente"))))</f>
      </c>
    </row>
    <row r="62" ht="76" customHeight="1">
      <c r="A62" s="21"/>
      <c r="B62" s="21"/>
      <c r="C62" s="33"/>
      <c r="D62" s="21"/>
      <c r="E62" s="21"/>
      <c r="F62" s="21"/>
      <c r="G62" s="21"/>
      <c r="H62" s="21"/>
      <c r="I62" s="33"/>
      <c r="J62" s="33" t="str">
        <v>À tester</v>
      </c>
      <c r="K62" s="35"/>
      <c r="L62" s="33"/>
      <c r="M62" s="33" t="str">
        <v>—</v>
      </c>
      <c r="N62" s="33"/>
      <c r="O62" s="35"/>
      <c r="P62" s="34" t="str">
        <f>IF(A62="","",IF(J62="Non applicable",IF(N62="","INCOMPLET","N/A"),IF(J62="Conforme",IF(OR(K62="",L62=""),"INCOMPLET","OK"),IF(J62="À corriger",IF(OR(K62="",M62="",M62="—",N62=""),"INCOMPLET",IF(M62="Bloquant","BLOQUANT","À traiter")),"En attente"))))</f>
      </c>
    </row>
    <row r="63" ht="76" customHeight="1">
      <c r="A63" s="21"/>
      <c r="B63" s="21"/>
      <c r="C63" s="33"/>
      <c r="D63" s="21"/>
      <c r="E63" s="21"/>
      <c r="F63" s="21"/>
      <c r="G63" s="21"/>
      <c r="H63" s="21"/>
      <c r="I63" s="33"/>
      <c r="J63" s="33" t="str">
        <v>À tester</v>
      </c>
      <c r="K63" s="35"/>
      <c r="L63" s="33"/>
      <c r="M63" s="33" t="str">
        <v>—</v>
      </c>
      <c r="N63" s="33"/>
      <c r="O63" s="35"/>
      <c r="P63" s="34" t="str">
        <f>IF(A63="","",IF(J63="Non applicable",IF(N63="","INCOMPLET","N/A"),IF(J63="Conforme",IF(OR(K63="",L63=""),"INCOMPLET","OK"),IF(J63="À corriger",IF(OR(K63="",M63="",M63="—",N63=""),"INCOMPLET",IF(M63="Bloquant","BLOQUANT","À traiter")),"En attente"))))</f>
      </c>
    </row>
    <row r="64" ht="76" customHeight="1">
      <c r="A64" s="21"/>
      <c r="B64" s="21"/>
      <c r="C64" s="33"/>
      <c r="D64" s="21"/>
      <c r="E64" s="21"/>
      <c r="F64" s="21"/>
      <c r="G64" s="21"/>
      <c r="H64" s="21"/>
      <c r="I64" s="33"/>
      <c r="J64" s="33" t="str">
        <v>À tester</v>
      </c>
      <c r="K64" s="35"/>
      <c r="L64" s="33"/>
      <c r="M64" s="33" t="str">
        <v>—</v>
      </c>
      <c r="N64" s="33"/>
      <c r="O64" s="35"/>
      <c r="P64" s="34" t="str">
        <f>IF(A64="","",IF(J64="Non applicable",IF(N64="","INCOMPLET","N/A"),IF(J64="Conforme",IF(OR(K64="",L64=""),"INCOMPLET","OK"),IF(J64="À corriger",IF(OR(K64="",M64="",M64="—",N64=""),"INCOMPLET",IF(M64="Bloquant","BLOQUANT","À traiter")),"En attente"))))</f>
      </c>
    </row>
    <row r="65" ht="76" customHeight="1">
      <c r="A65" s="21"/>
      <c r="B65" s="21"/>
      <c r="C65" s="33"/>
      <c r="D65" s="21"/>
      <c r="E65" s="21"/>
      <c r="F65" s="21"/>
      <c r="G65" s="21"/>
      <c r="H65" s="21"/>
      <c r="I65" s="33"/>
      <c r="J65" s="33" t="str">
        <v>À tester</v>
      </c>
      <c r="K65" s="35"/>
      <c r="L65" s="33"/>
      <c r="M65" s="33" t="str">
        <v>—</v>
      </c>
      <c r="N65" s="33"/>
      <c r="O65" s="35"/>
      <c r="P65" s="34" t="str">
        <f>IF(A65="","",IF(J65="Non applicable",IF(N65="","INCOMPLET","N/A"),IF(J65="Conforme",IF(OR(K65="",L65=""),"INCOMPLET","OK"),IF(J65="À corriger",IF(OR(K65="",M65="",M65="—",N65=""),"INCOMPLET",IF(M65="Bloquant","BLOQUANT","À traiter")),"En attente"))))</f>
      </c>
    </row>
    <row r="66" ht="76" customHeight="1">
      <c r="A66" s="21"/>
      <c r="B66" s="21"/>
      <c r="C66" s="33"/>
      <c r="D66" s="21"/>
      <c r="E66" s="21"/>
      <c r="F66" s="21"/>
      <c r="G66" s="21"/>
      <c r="H66" s="21"/>
      <c r="I66" s="33"/>
      <c r="J66" s="33" t="str">
        <v>À tester</v>
      </c>
      <c r="K66" s="35"/>
      <c r="L66" s="33"/>
      <c r="M66" s="33" t="str">
        <v>—</v>
      </c>
      <c r="N66" s="33"/>
      <c r="O66" s="35"/>
      <c r="P66" s="34" t="str">
        <f>IF(A66="","",IF(J66="Non applicable",IF(N66="","INCOMPLET","N/A"),IF(J66="Conforme",IF(OR(K66="",L66=""),"INCOMPLET","OK"),IF(J66="À corriger",IF(OR(K66="",M66="",M66="—",N66=""),"INCOMPLET",IF(M66="Bloquant","BLOQUANT","À traiter")),"En attente"))))</f>
      </c>
    </row>
    <row r="67" ht="76" customHeight="1">
      <c r="A67" s="21"/>
      <c r="B67" s="21"/>
      <c r="C67" s="33"/>
      <c r="D67" s="21"/>
      <c r="E67" s="21"/>
      <c r="F67" s="21"/>
      <c r="G67" s="21"/>
      <c r="H67" s="21"/>
      <c r="I67" s="33"/>
      <c r="J67" s="33" t="str">
        <v>À tester</v>
      </c>
      <c r="K67" s="35"/>
      <c r="L67" s="33"/>
      <c r="M67" s="33" t="str">
        <v>—</v>
      </c>
      <c r="N67" s="33"/>
      <c r="O67" s="35"/>
      <c r="P67" s="34" t="str">
        <f>IF(A67="","",IF(J67="Non applicable",IF(N67="","INCOMPLET","N/A"),IF(J67="Conforme",IF(OR(K67="",L67=""),"INCOMPLET","OK"),IF(J67="À corriger",IF(OR(K67="",M67="",M67="—",N67=""),"INCOMPLET",IF(M67="Bloquant","BLOQUANT","À traiter")),"En attente"))))</f>
      </c>
    </row>
    <row r="68" ht="76" customHeight="1">
      <c r="A68" s="21"/>
      <c r="B68" s="21"/>
      <c r="C68" s="33"/>
      <c r="D68" s="21"/>
      <c r="E68" s="21"/>
      <c r="F68" s="21"/>
      <c r="G68" s="21"/>
      <c r="H68" s="21"/>
      <c r="I68" s="33"/>
      <c r="J68" s="33" t="str">
        <v>À tester</v>
      </c>
      <c r="K68" s="35"/>
      <c r="L68" s="33"/>
      <c r="M68" s="33" t="str">
        <v>—</v>
      </c>
      <c r="N68" s="33"/>
      <c r="O68" s="35"/>
      <c r="P68" s="34" t="str">
        <f>IF(A68="","",IF(J68="Non applicable",IF(N68="","INCOMPLET","N/A"),IF(J68="Conforme",IF(OR(K68="",L68=""),"INCOMPLET","OK"),IF(J68="À corriger",IF(OR(K68="",M68="",M68="—",N68=""),"INCOMPLET",IF(M68="Bloquant","BLOQUANT","À traiter")),"En attente"))))</f>
      </c>
    </row>
    <row r="69" ht="76" customHeight="1">
      <c r="A69" s="21"/>
      <c r="B69" s="21"/>
      <c r="C69" s="33"/>
      <c r="D69" s="21"/>
      <c r="E69" s="21"/>
      <c r="F69" s="21"/>
      <c r="G69" s="21"/>
      <c r="H69" s="21"/>
      <c r="I69" s="33"/>
      <c r="J69" s="33" t="str">
        <v>À tester</v>
      </c>
      <c r="K69" s="35"/>
      <c r="L69" s="33"/>
      <c r="M69" s="33" t="str">
        <v>—</v>
      </c>
      <c r="N69" s="33"/>
      <c r="O69" s="35"/>
      <c r="P69" s="34" t="str">
        <f>IF(A69="","",IF(J69="Non applicable",IF(N69="","INCOMPLET","N/A"),IF(J69="Conforme",IF(OR(K69="",L69=""),"INCOMPLET","OK"),IF(J69="À corriger",IF(OR(K69="",M69="",M69="—",N69=""),"INCOMPLET",IF(M69="Bloquant","BLOQUANT","À traiter")),"En attente"))))</f>
      </c>
    </row>
    <row r="70" ht="76" customHeight="1">
      <c r="A70" s="21"/>
      <c r="B70" s="21"/>
      <c r="C70" s="33"/>
      <c r="D70" s="21"/>
      <c r="E70" s="21"/>
      <c r="F70" s="21"/>
      <c r="G70" s="21"/>
      <c r="H70" s="21"/>
      <c r="I70" s="33"/>
      <c r="J70" s="33" t="str">
        <v>À tester</v>
      </c>
      <c r="K70" s="35"/>
      <c r="L70" s="33"/>
      <c r="M70" s="33" t="str">
        <v>—</v>
      </c>
      <c r="N70" s="33"/>
      <c r="O70" s="35"/>
      <c r="P70" s="34" t="str">
        <f>IF(A70="","",IF(J70="Non applicable",IF(N70="","INCOMPLET","N/A"),IF(J70="Conforme",IF(OR(K70="",L70=""),"INCOMPLET","OK"),IF(J70="À corriger",IF(OR(K70="",M70="",M70="—",N70=""),"INCOMPLET",IF(M70="Bloquant","BLOQUANT","À traiter")),"En attente"))))</f>
      </c>
    </row>
    <row r="71" ht="76" customHeight="1">
      <c r="A71" s="21"/>
      <c r="B71" s="21"/>
      <c r="C71" s="33"/>
      <c r="D71" s="21"/>
      <c r="E71" s="21"/>
      <c r="F71" s="21"/>
      <c r="G71" s="21"/>
      <c r="H71" s="21"/>
      <c r="I71" s="33"/>
      <c r="J71" s="33" t="str">
        <v>À tester</v>
      </c>
      <c r="K71" s="35"/>
      <c r="L71" s="33"/>
      <c r="M71" s="33" t="str">
        <v>—</v>
      </c>
      <c r="N71" s="33"/>
      <c r="O71" s="35"/>
      <c r="P71" s="34" t="str">
        <f>IF(A71="","",IF(J71="Non applicable",IF(N71="","INCOMPLET","N/A"),IF(J71="Conforme",IF(OR(K71="",L71=""),"INCOMPLET","OK"),IF(J71="À corriger",IF(OR(K71="",M71="",M71="—",N71=""),"INCOMPLET",IF(M71="Bloquant","BLOQUANT","À traiter")),"En attente"))))</f>
      </c>
    </row>
    <row r="72" ht="76" customHeight="1">
      <c r="A72" s="21"/>
      <c r="B72" s="21"/>
      <c r="C72" s="33"/>
      <c r="D72" s="21"/>
      <c r="E72" s="21"/>
      <c r="F72" s="21"/>
      <c r="G72" s="21"/>
      <c r="H72" s="21"/>
      <c r="I72" s="33"/>
      <c r="J72" s="33" t="str">
        <v>À tester</v>
      </c>
      <c r="K72" s="35"/>
      <c r="L72" s="33"/>
      <c r="M72" s="33" t="str">
        <v>—</v>
      </c>
      <c r="N72" s="33"/>
      <c r="O72" s="35"/>
      <c r="P72" s="34" t="str">
        <f>IF(A72="","",IF(J72="Non applicable",IF(N72="","INCOMPLET","N/A"),IF(J72="Conforme",IF(OR(K72="",L72=""),"INCOMPLET","OK"),IF(J72="À corriger",IF(OR(K72="",M72="",M72="—",N72=""),"INCOMPLET",IF(M72="Bloquant","BLOQUANT","À traiter")),"En attente"))))</f>
      </c>
    </row>
  </sheetData>
  <autoFilter ref="A4:P72"/>
  <mergeCells>
    <mergeCell ref="A1:P2"/>
  </mergeCells>
  <conditionalFormatting sqref="J5:J72">
    <cfRule type="containsText" dxfId="0" priority="1" operator="containsText" text="Conforme"/>
    <cfRule type="containsText" dxfId="1" priority="2" operator="containsText" text="À corriger"/>
    <cfRule type="containsText" dxfId="2" priority="3" operator="containsText" text="En cours"/>
  </conditionalFormatting>
  <conditionalFormatting sqref="P5:P72">
    <cfRule type="containsText" dxfId="3" priority="4" operator="containsText" text="BLOQUANT"/>
    <cfRule type="containsText" dxfId="4" priority="5" operator="containsText" text="INCOMPLET"/>
    <cfRule type="containsText" dxfId="5" priority="6" operator="containsText" text="OK"/>
  </conditionalFormatting>
  <dataValidations count="4">
    <dataValidation type="list" sqref="C5:C72" allowBlank="1" showErrorMessage="1" errorStyle="stop" errorTitle="Valeur non prévue" error="Choisissez une valeur dans le menu associé." showInputMessage="1">
      <formula1>PriorityList</formula1>
    </dataValidation>
    <dataValidation type="list" sqref="I5:I72" allowBlank="1" showErrorMessage="1" errorStyle="stop" errorTitle="Valeur non prévue" error="Choisissez une valeur dans le menu associé." showInputMessage="1">
      <formula1>OwnerList</formula1>
    </dataValidation>
    <dataValidation type="list" sqref="J5:J72" allowBlank="1" showErrorMessage="1" errorStyle="stop" errorTitle="Valeur non prévue" error="Choisissez une valeur dans le menu associé." showInputMessage="1">
      <formula1>StatusList</formula1>
    </dataValidation>
    <dataValidation type="list" sqref="M5:M72" allowBlank="1" showErrorMessage="1" errorStyle="stop" errorTitle="Valeur non prévue" error="Choisissez une valeur dans le menu associé." showInputMessage="1">
      <formula1>SeverityList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>
      <pane topLeftCell="A3" state="frozen" ySplit="2" activePane="bottomLeft"/>
    </sheetView>
  </sheetViews>
  <sheetFormatPr defaultRowHeight="15"/>
  <cols>
    <col min="1" max="1" width="31" hidden="0" customWidth="1"/>
    <col min="2" max="2" width="80" hidden="0" customWidth="1"/>
    <col min="4" max="4" width="20" hidden="0" customWidth="1"/>
    <col min="5" max="5" width="20" hidden="0" customWidth="1"/>
    <col min="6" max="6" width="20" hidden="0" customWidth="1"/>
    <col min="7" max="7" width="20" hidden="0" customWidth="1"/>
  </cols>
  <sheetData>
    <row r="1" ht="48" customHeight="1">
      <c r="A1" s="4" t="str">
        <v>Synthèse de la recette
Les indicateurs sont calculés depuis l'onglet Recette. Ils n'emportent aucune acceptation automatique.</v>
      </c>
    </row>
    <row r="2" ht="48" customHeight="1"/>
    <row r="4" ht="15" hidden="0" customHeight="1">
      <c r="A4" s="17" t="str">
        <v>INDICATEUR</v>
      </c>
      <c r="B4" s="17" t="str">
        <v>VALEUR</v>
      </c>
      <c r="D4" s="17" t="str">
        <v>LOT</v>
      </c>
      <c r="E4" s="17" t="str">
        <v>TOTAL</v>
      </c>
      <c r="F4" s="17" t="str">
        <v>CONFORMES</v>
      </c>
      <c r="G4" s="17" t="str">
        <v>À CORRIGER</v>
      </c>
    </row>
    <row r="5" ht="15" hidden="0" customHeight="1">
      <c r="A5" s="37" t="str">
        <v>Tests au total</v>
      </c>
      <c r="B5" s="21" t="n">
        <f>COUNTA('Recette'!A5:A72)</f>
        <v>56</v>
      </c>
      <c r="D5" s="36" t="str">
        <v>Navigation</v>
      </c>
      <c r="E5" s="21" t="n">
        <f>COUNTIF('Recette'!B5:B72,D5)</f>
        <v>3</v>
      </c>
      <c r="F5" s="21" t="n">
        <f>COUNTIFS('Recette'!B5:B72,D5,'Recette'!P5:P72,"OK")</f>
        <v>0</v>
      </c>
      <c r="G5" s="21" t="n">
        <f>COUNTIFS('Recette'!B5:B72,D5,'Recette'!J5:J72,"À corriger")</f>
        <v>0</v>
      </c>
    </row>
    <row r="6" ht="15" hidden="0" customHeight="1">
      <c r="A6" s="37" t="str">
        <v>Conformes complets</v>
      </c>
      <c r="B6" s="21" t="n">
        <f>COUNTIF('Recette'!P5:P72,"OK")</f>
        <v>0</v>
      </c>
      <c r="D6" s="36" t="str">
        <v>Responsive</v>
      </c>
      <c r="E6" s="21" t="n">
        <f>COUNTIF('Recette'!B5:B72,D6)</f>
        <v>2</v>
      </c>
      <c r="F6" s="21" t="n">
        <f>COUNTIFS('Recette'!B5:B72,D6,'Recette'!P5:P72,"OK")</f>
        <v>0</v>
      </c>
      <c r="G6" s="21" t="n">
        <f>COUNTIFS('Recette'!B5:B72,D6,'Recette'!J5:J72,"À corriger")</f>
        <v>0</v>
      </c>
    </row>
    <row r="7" ht="15" hidden="0" customHeight="1">
      <c r="A7" s="37" t="str">
        <v>À corriger</v>
      </c>
      <c r="B7" s="21" t="n">
        <f>COUNTIF('Recette'!J5:J72,"À corriger")</f>
        <v>0</v>
      </c>
      <c r="D7" s="36" t="str">
        <v>Contenus</v>
      </c>
      <c r="E7" s="21" t="n">
        <f>COUNTIF('Recette'!B5:B72,D7)</f>
        <v>3</v>
      </c>
      <c r="F7" s="21" t="n">
        <f>COUNTIFS('Recette'!B5:B72,D7,'Recette'!P5:P72,"OK")</f>
        <v>0</v>
      </c>
      <c r="G7" s="21" t="n">
        <f>COUNTIFS('Recette'!B5:B72,D7,'Recette'!J5:J72,"À corriger")</f>
        <v>0</v>
      </c>
    </row>
    <row r="8" ht="15" hidden="0" customHeight="1">
      <c r="A8" s="37" t="str">
        <v>Bloquants ouverts</v>
      </c>
      <c r="B8" s="21" t="n">
        <f>COUNTIF('Recette'!P5:P72,"BLOQUANT")</f>
        <v>0</v>
      </c>
      <c r="D8" s="36" t="str">
        <v>Formulaires</v>
      </c>
      <c r="E8" s="21" t="n">
        <f>COUNTIF('Recette'!B5:B72,D8)</f>
        <v>5</v>
      </c>
      <c r="F8" s="21" t="n">
        <f>COUNTIFS('Recette'!B5:B72,D8,'Recette'!P5:P72,"OK")</f>
        <v>0</v>
      </c>
      <c r="G8" s="21" t="n">
        <f>COUNTIFS('Recette'!B5:B72,D8,'Recette'!J5:J72,"À corriger")</f>
        <v>0</v>
      </c>
    </row>
    <row r="9" ht="15" hidden="0" customHeight="1">
      <c r="A9" s="37" t="str">
        <v>Non applicables</v>
      </c>
      <c r="B9" s="21" t="n">
        <f>COUNTIF('Recette'!P5:P72,"N/A")</f>
        <v>0</v>
      </c>
      <c r="D9" s="36" t="str">
        <v>SEO</v>
      </c>
      <c r="E9" s="21" t="n">
        <f>COUNTIF('Recette'!B5:B72,D9)</f>
        <v>5</v>
      </c>
      <c r="F9" s="21" t="n">
        <f>COUNTIFS('Recette'!B5:B72,D9,'Recette'!P5:P72,"OK")</f>
        <v>0</v>
      </c>
      <c r="G9" s="21" t="n">
        <f>COUNTIFS('Recette'!B5:B72,D9,'Recette'!J5:J72,"À corriger")</f>
        <v>0</v>
      </c>
    </row>
    <row r="10" ht="15" hidden="0" customHeight="1">
      <c r="A10" s="37" t="str">
        <v>Avancement</v>
      </c>
      <c r="B10" s="38" t="n">
        <f>IF((B5-B9)=0,0,B6/(B5-B9))</f>
        <v>0</v>
      </c>
      <c r="D10" s="36" t="str">
        <v>Accessibilité</v>
      </c>
      <c r="E10" s="21" t="n">
        <f>COUNTIF('Recette'!B5:B72,D10)</f>
        <v>6</v>
      </c>
      <c r="F10" s="21" t="n">
        <f>COUNTIFS('Recette'!B5:B72,D10,'Recette'!P5:P72,"OK")</f>
        <v>0</v>
      </c>
      <c r="G10" s="21" t="n">
        <f>COUNTIFS('Recette'!B5:B72,D10,'Recette'!J5:J72,"À corriger")</f>
        <v>0</v>
      </c>
    </row>
    <row r="11" ht="15" hidden="0" customHeight="1">
      <c r="A11" s="37" t="str">
        <v>Aide à la décision</v>
      </c>
      <c r="B11" s="40" t="str">
        <f>IF(B8&gt;0,"RECETTE BLOQUÉE",IF(COUNTIF('Recette'!P5:P72,"INCOMPLET")&gt;0,"RECETTE INCOMPLÈTE",IF(B6=(B5-B9),"PRÊT POUR DÉCISION D'ACCEPTATION","RECETTE EN COURS")))</f>
        <v>RECETTE EN COURS</v>
      </c>
      <c r="D11" s="36" t="str">
        <v>Performance</v>
      </c>
      <c r="E11" s="21" t="n">
        <f>COUNTIF('Recette'!B5:B72,D11)</f>
        <v>3</v>
      </c>
      <c r="F11" s="21" t="n">
        <f>COUNTIFS('Recette'!B5:B72,D11,'Recette'!P5:P72,"OK")</f>
        <v>0</v>
      </c>
      <c r="G11" s="21" t="n">
        <f>COUNTIFS('Recette'!B5:B72,D11,'Recette'!J5:J72,"À corriger")</f>
        <v>0</v>
      </c>
    </row>
    <row r="12" ht="15" hidden="0" customHeight="1">
      <c r="D12" s="36" t="str">
        <v>Sécurité</v>
      </c>
      <c r="E12" s="21" t="n">
        <f>COUNTIF('Recette'!B5:B72,D12)</f>
        <v>6</v>
      </c>
      <c r="F12" s="21" t="n">
        <f>COUNTIFS('Recette'!B5:B72,D12,'Recette'!P5:P72,"OK")</f>
        <v>0</v>
      </c>
      <c r="G12" s="21" t="n">
        <f>COUNTIFS('Recette'!B5:B72,D12,'Recette'!J5:J72,"À corriger")</f>
        <v>0</v>
      </c>
    </row>
    <row r="13" ht="15" hidden="0" customHeight="1">
      <c r="D13" s="36" t="str">
        <v>Données / RGPD</v>
      </c>
      <c r="E13" s="21" t="n">
        <f>COUNTIF('Recette'!B5:B72,D13)</f>
        <v>4</v>
      </c>
      <c r="F13" s="21" t="n">
        <f>COUNTIFS('Recette'!B5:B72,D13,'Recette'!P5:P72,"OK")</f>
        <v>0</v>
      </c>
      <c r="G13" s="21" t="n">
        <f>COUNTIFS('Recette'!B5:B72,D13,'Recette'!J5:J72,"À corriger")</f>
        <v>0</v>
      </c>
    </row>
    <row r="14" ht="15" hidden="0" customHeight="1">
      <c r="A14" s="17" t="str">
        <v>CONTRÔLE AVANT DÉCISION</v>
      </c>
      <c r="B14" s="17" t="str">
        <v>RÈGLE</v>
      </c>
      <c r="D14" s="36" t="str">
        <v>Mesure</v>
      </c>
      <c r="E14" s="21" t="n">
        <f>COUNTIF('Recette'!B5:B72,D14)</f>
        <v>2</v>
      </c>
      <c r="F14" s="21" t="n">
        <f>COUNTIFS('Recette'!B5:B72,D14,'Recette'!P5:P72,"OK")</f>
        <v>0</v>
      </c>
      <c r="G14" s="21" t="n">
        <f>COUNTIFS('Recette'!B5:B72,D14,'Recette'!J5:J72,"À corriger")</f>
        <v>0</v>
      </c>
    </row>
    <row r="15" ht="15" hidden="0" customHeight="1">
      <c r="A15" s="21" t="str">
        <v>Bloquants</v>
      </c>
      <c r="B15" s="21" t="str">
        <v>Aucun bloquant ouvert, sauf décision formelle et documentée conforme au contrat.</v>
      </c>
      <c r="D15" s="36" t="str">
        <v>Autonomie</v>
      </c>
      <c r="E15" s="21" t="n">
        <f>COUNTIF('Recette'!B5:B72,D15)</f>
        <v>3</v>
      </c>
      <c r="F15" s="21" t="n">
        <f>COUNTIFS('Recette'!B5:B72,D15,'Recette'!P5:P72,"OK")</f>
        <v>0</v>
      </c>
      <c r="G15" s="21" t="n">
        <f>COUNTIFS('Recette'!B5:B72,D15,'Recette'!J5:J72,"À corriger")</f>
        <v>0</v>
      </c>
    </row>
    <row r="16" ht="15" hidden="0" customHeight="1">
      <c r="A16" s="21" t="str">
        <v>Preuves</v>
      </c>
      <c r="B16" s="21" t="str">
        <v>Chaque conforme possède une preuve identifiable ou une référence vérifiable.</v>
      </c>
      <c r="D16" s="36" t="str">
        <v>Intégrations</v>
      </c>
      <c r="E16" s="21" t="n">
        <f>COUNTIF('Recette'!B5:B72,D16)</f>
        <v>2</v>
      </c>
      <c r="F16" s="21" t="n">
        <f>COUNTIFS('Recette'!B5:B72,D16,'Recette'!P5:P72,"OK")</f>
        <v>0</v>
      </c>
      <c r="G16" s="21" t="n">
        <f>COUNTIFS('Recette'!B5:B72,D16,'Recette'!J5:J72,"À corriger")</f>
        <v>0</v>
      </c>
    </row>
    <row r="17" ht="15" hidden="0" customHeight="1">
      <c r="A17" s="21" t="str">
        <v>Réserves</v>
      </c>
      <c r="B17" s="21" t="str">
        <v>Les écarts acceptés ont un responsable, une échéance et une conséquence explicites.</v>
      </c>
      <c r="D17" s="36" t="str">
        <v>Exploitation</v>
      </c>
      <c r="E17" s="21" t="n">
        <f>COUNTIF('Recette'!B5:B72,D17)</f>
        <v>5</v>
      </c>
      <c r="F17" s="21" t="n">
        <f>COUNTIFS('Recette'!B5:B72,D17,'Recette'!P5:P72,"OK")</f>
        <v>0</v>
      </c>
      <c r="G17" s="21" t="n">
        <f>COUNTIFS('Recette'!B5:B72,D17,'Recette'!J5:J72,"À corriger")</f>
        <v>0</v>
      </c>
    </row>
    <row r="18" ht="15" hidden="0" customHeight="1">
      <c r="A18" s="21" t="str">
        <v>Signature</v>
      </c>
      <c r="B18" s="21" t="str">
        <v>La décision finale appartient aux parties selon le contrat ; cette synthèse n'est pas un procès-verbal.</v>
      </c>
      <c r="D18" s="36" t="str">
        <v>Documentation</v>
      </c>
      <c r="E18" s="21" t="n">
        <f>COUNTIF('Recette'!B5:B72,D18)</f>
        <v>2</v>
      </c>
      <c r="F18" s="21" t="n">
        <f>COUNTIFS('Recette'!B5:B72,D18,'Recette'!P5:P72,"OK")</f>
        <v>0</v>
      </c>
      <c r="G18" s="21" t="n">
        <f>COUNTIFS('Recette'!B5:B72,D18,'Recette'!J5:J72,"À corriger")</f>
        <v>0</v>
      </c>
    </row>
    <row r="19" ht="15" hidden="0" customHeight="1">
      <c r="D19" s="36" t="str">
        <v>Contractuel</v>
      </c>
      <c r="E19" s="21" t="n">
        <f>COUNTIF('Recette'!B5:B72,D19)</f>
        <v>2</v>
      </c>
      <c r="F19" s="21" t="n">
        <f>COUNTIFS('Recette'!B5:B72,D19,'Recette'!P5:P72,"OK")</f>
        <v>0</v>
      </c>
      <c r="G19" s="21" t="n">
        <f>COUNTIFS('Recette'!B5:B72,D19,'Recette'!J5:J72,"À corriger")</f>
        <v>0</v>
      </c>
    </row>
    <row r="20" ht="15" hidden="0" customHeight="1">
      <c r="D20" s="36" t="str">
        <v>Mise en ligne</v>
      </c>
      <c r="E20" s="21" t="n">
        <f>COUNTIF('Recette'!B5:B72,D20)</f>
        <v>3</v>
      </c>
      <c r="F20" s="21" t="n">
        <f>COUNTIFS('Recette'!B5:B72,D20,'Recette'!P5:P72,"OK")</f>
        <v>0</v>
      </c>
      <c r="G20" s="21" t="n">
        <f>COUNTIFS('Recette'!B5:B72,D20,'Recette'!J5:J72,"À corriger")</f>
        <v>0</v>
      </c>
    </row>
  </sheetData>
  <mergeCells>
    <mergeCell ref="A1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showGridLines="0" workbookViewId="0">
      <pane topLeftCell="A3" state="frozen" ySplit="2" activePane="bottomLeft"/>
    </sheetView>
  </sheetViews>
  <sheetFormatPr defaultRowHeight="15"/>
  <cols>
    <col min="1" max="1" width="17" hidden="0" customWidth="1"/>
    <col min="2" max="2" width="20" hidden="0" customWidth="1"/>
    <col min="3" max="3" width="17" hidden="0" customWidth="1"/>
    <col min="4" max="4" width="18" hidden="0" customWidth="1"/>
    <col min="5" max="5" width="18" hidden="0" customWidth="1"/>
    <col min="6" max="6" width="68" hidden="0" customWidth="1"/>
  </cols>
  <sheetData>
    <row r="1" ht="48" customHeight="1">
      <c r="A1" s="4" t="str">
        <v>Listes et définitions
Référentiel visible utilisé par les menus de saisie et les décisions.</v>
      </c>
    </row>
    <row r="2" ht="48" customHeight="1"/>
    <row r="4" ht="21.600000381469727" hidden="0" customHeight="1">
      <c r="A4" s="17" t="str">
        <v>PRIORITÉ</v>
      </c>
      <c r="B4" s="17" t="str">
        <v>STATUT</v>
      </c>
      <c r="C4" s="17" t="str">
        <v>GRAVITÉ</v>
      </c>
      <c r="D4" s="17" t="str">
        <v>RESPONSABLE</v>
      </c>
      <c r="E4" s="17" t="str">
        <v>DÉCISION</v>
      </c>
      <c r="F4" s="17" t="str">
        <v>DÉFINITION</v>
      </c>
    </row>
    <row r="5" ht="43.20000076293945" hidden="0" customHeight="1">
      <c r="A5" s="33" t="str">
        <v>Critique</v>
      </c>
      <c r="B5" s="33" t="str">
        <v>À tester</v>
      </c>
      <c r="C5" s="33" t="str">
        <v>—</v>
      </c>
      <c r="D5" s="33" t="str">
        <v>Client</v>
      </c>
      <c r="E5" s="33" t="str">
        <v>En attente</v>
      </c>
      <c r="F5" s="21" t="str">
        <v>Test indispensable avant décision.</v>
      </c>
    </row>
    <row r="6" ht="64.80000305175781" hidden="0" customHeight="1">
      <c r="A6" s="33" t="str">
        <v>Haute</v>
      </c>
      <c r="B6" s="33" t="str">
        <v>En cours</v>
      </c>
      <c r="C6" s="33" t="str">
        <v>Bloquant</v>
      </c>
      <c r="D6" s="33" t="str">
        <v>Prestataire</v>
      </c>
      <c r="E6" s="33" t="str">
        <v>BLOQUANT</v>
      </c>
      <c r="F6" s="21" t="str">
        <v>Empêche un parcours critique ou une mise en ligne acceptable.</v>
      </c>
    </row>
    <row r="7" ht="54" hidden="0" customHeight="1">
      <c r="A7" s="33" t="str">
        <v>Normale</v>
      </c>
      <c r="B7" s="33" t="str">
        <v>Conforme</v>
      </c>
      <c r="C7" s="33" t="str">
        <v>Majeur</v>
      </c>
      <c r="D7" s="33" t="str">
        <v>Partagé</v>
      </c>
      <c r="E7" s="33" t="str">
        <v>OK</v>
      </c>
      <c r="F7" s="21" t="str">
        <v>Résultat attendu observé et preuve référencée.</v>
      </c>
    </row>
    <row r="8" ht="54" hidden="0" customHeight="1">
      <c r="A8" s="33" t="str"/>
      <c r="B8" s="33" t="str">
        <v>À corriger</v>
      </c>
      <c r="C8" s="33" t="str">
        <v>Mineur</v>
      </c>
      <c r="D8" s="33" t="str">
        <v>Tiers</v>
      </c>
      <c r="E8" s="33" t="str">
        <v>À traiter</v>
      </c>
      <c r="F8" s="21" t="str">
        <v>Écart documenté, correction et retest nécessaires.</v>
      </c>
    </row>
    <row r="9" ht="54" hidden="0" customHeight="1">
      <c r="A9" s="33" t="str"/>
      <c r="B9" s="33" t="str">
        <v>Non applicable</v>
      </c>
      <c r="C9" s="33" t="str"/>
      <c r="D9" s="33" t="str"/>
      <c r="E9" s="33" t="str">
        <v>N/A</v>
      </c>
      <c r="F9" s="21" t="str">
        <v>Ligne conservée mais justifiée hors périmètre.</v>
      </c>
    </row>
    <row r="12" ht="15" hidden="0" customHeight="1">
      <c r="A12" s="17" t="str">
        <v>SOURCE / LIMITE</v>
      </c>
      <c r="B12" s="17" t="str">
        <v>URL</v>
      </c>
      <c r="C12" s="17" t="str"/>
      <c r="D12" s="17" t="str"/>
      <c r="E12" s="17" t="str"/>
      <c r="F12" s="17" t="str"/>
    </row>
    <row r="13" ht="66" hidden="0" customHeight="1">
      <c r="A13" s="8" t="str">
        <v>Le cahier des charges et la recette doivent être adaptés au contrat et au risque.</v>
      </c>
      <c r="B13" s="20" t="str">
        <v>https://www.francenum.gouv.fr/guides-et-conseils/developpement-commercial/site-web/batir-le-cahier-des-charges-du-site-internet</v>
      </c>
      <c r="C13" s="20" t="str"/>
      <c r="D13" s="20" t="str"/>
      <c r="E13" s="20" t="str"/>
      <c r="F13" s="20" t="str"/>
    </row>
    <row r="14" ht="52.79999923706055" hidden="0" customHeight="1">
      <c r="A14" s="8" t="str">
        <v>Les données, traceurs et rôles doivent être qualifiés pour le projet.</v>
      </c>
      <c r="B14" s="20" t="str">
        <v>https://www.cnil.fr/fr/cookies-et-autres-traceurs/regles/cookies/comment-mettre-mon-site-web-en-conformite</v>
      </c>
      <c r="C14" s="20" t="str"/>
      <c r="D14" s="20" t="str"/>
      <c r="E14" s="20" t="str"/>
      <c r="F14" s="20" t="str"/>
    </row>
    <row r="15" ht="66" hidden="0" customHeight="1">
      <c r="A15" s="8" t="str">
        <v>Une revendication de conformité accessibilité exige une évaluation adaptée.</v>
      </c>
      <c r="B15" s="20" t="str">
        <v>https://accessibilite.numerique.gouv.fr/obligations/champ-application/</v>
      </c>
      <c r="C15" s="20" t="str"/>
      <c r="D15" s="20" t="str"/>
      <c r="E15" s="20" t="str"/>
      <c r="F15" s="20" t="str"/>
    </row>
  </sheetData>
  <mergeCells>
    <mergeCell ref="A1:F2"/>
    <mergeCell ref="A12:F12"/>
    <mergeCell ref="B13:F13"/>
    <mergeCell ref="B14:F14"/>
    <mergeCell ref="B15:F15"/>
  </mergeCells>
  <hyperlinks>
    <hyperlink ref="B13" r:id="rIdHyperlink1" tooltip="Ouvrir la source officielle"/>
    <hyperlink ref="B14" r:id="rIdHyperlink2" tooltip="Ouvrir la source officielle"/>
    <hyperlink ref="B15" r:id="rIdHyperlink3" tooltip="Ouvrir la source officielle"/>
  </hyperlinks>
  <pageMargins left="0.7" right="0.7" top="0.75" bottom="0.75" header="0.3" footer="0.3"/>
</worksheet>
</file>

<file path=docProps/app.xml><?xml version="1.0" encoding="utf-8"?>
<ep:Properties xmlns:ep="http://schemas.openxmlformats.org/officeDocument/2006/extended-properties">
  <ep:Application>Hagnéré Code resource generator</ep:Application>
  <ep:AppVersion>1.0</ep:AppVersion>
  <ep:Company>Hagnéré Code</ep:Company>
  <ep:DocSecurity>0</ep:DocSecurity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Grille de recette de site internet</dc:title>
  <dc:subject>56 tests adaptables et 12 lignes libres pour préparer une recette de site</dc:subject>
  <dc:creator>Hagnéré Code</dc:creator>
  <cp:lastModifiedBy>Hagnéré Code</cp:lastModifiedBy>
  <dc:description>Kit cahier des charges de site internet — grille de recette opérationnelle.</dc:description>
  <dc:language>fr-FR</dc:language>
  <cp:version>1.0</cp:version>
  <dcterms:created xsi:type="dcterms:W3CDTF">2026-07-19T12:00:00Z</dcterms:created>
  <dcterms:modified xsi:type="dcterms:W3CDTF">2026-07-19T12:00:00Z</dcterms:modified>
</cp:coreProperties>
</file>